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W:\SUBDIR. GESTION\POSTULACIONES\FONIS\2020\Documentos DIDEMUC\"/>
    </mc:Choice>
  </mc:AlternateContent>
  <bookViews>
    <workbookView xWindow="0" yWindow="0" windowWidth="20490" windowHeight="6855" tabRatio="801" activeTab="5"/>
  </bookViews>
  <sheets>
    <sheet name="Laborartorio Clínico" sheetId="2" r:id="rId1"/>
    <sheet name="Imagenología" sheetId="3" r:id="rId2"/>
    <sheet name="Farmacia" sheetId="6" r:id="rId3"/>
    <sheet name="Procedimientos" sheetId="4" r:id="rId4"/>
    <sheet name="Otro servicio" sheetId="7" r:id="rId5"/>
    <sheet name="Consolidado" sheetId="5" r:id="rId6"/>
  </sheets>
  <calcPr calcId="152511"/>
</workbook>
</file>

<file path=xl/calcChain.xml><?xml version="1.0" encoding="utf-8"?>
<calcChain xmlns="http://schemas.openxmlformats.org/spreadsheetml/2006/main">
  <c r="G6" i="5" l="1"/>
  <c r="G5" i="5"/>
  <c r="G4" i="5"/>
  <c r="G3" i="5"/>
  <c r="G2" i="5"/>
  <c r="F6" i="5"/>
  <c r="F5" i="5"/>
  <c r="F4" i="5"/>
  <c r="F3" i="5"/>
  <c r="F2" i="5"/>
  <c r="E6" i="5"/>
  <c r="E5" i="5"/>
  <c r="E4" i="5"/>
  <c r="E3" i="5"/>
  <c r="E2" i="5"/>
  <c r="D6" i="5"/>
  <c r="D5" i="5"/>
  <c r="D4" i="5"/>
  <c r="D3" i="5"/>
  <c r="D2" i="5"/>
  <c r="C6" i="5"/>
  <c r="C5" i="5"/>
  <c r="C4" i="5"/>
  <c r="C3" i="5"/>
  <c r="C2" i="5"/>
  <c r="B6" i="5"/>
  <c r="B5" i="5"/>
  <c r="B4" i="5"/>
  <c r="B3" i="5"/>
  <c r="B2" i="5"/>
  <c r="S5" i="4"/>
  <c r="S4" i="4"/>
  <c r="S3" i="4"/>
  <c r="R4" i="4"/>
  <c r="R3" i="4"/>
  <c r="P4" i="4"/>
  <c r="P3" i="4"/>
  <c r="O5" i="4"/>
  <c r="O3" i="4"/>
  <c r="M4" i="4"/>
  <c r="M3" i="4"/>
  <c r="L4" i="4"/>
  <c r="L3" i="4"/>
  <c r="J5" i="4"/>
  <c r="J3" i="4"/>
  <c r="I4" i="4"/>
  <c r="I3" i="4"/>
  <c r="G4" i="4"/>
  <c r="G3" i="4"/>
  <c r="F5" i="4"/>
  <c r="F4" i="4"/>
  <c r="F3" i="4"/>
  <c r="S4" i="6"/>
  <c r="S3" i="6"/>
  <c r="R4" i="6"/>
  <c r="R3" i="6"/>
  <c r="P5" i="6"/>
  <c r="P4" i="6"/>
  <c r="O5" i="6"/>
  <c r="O4" i="6"/>
  <c r="M5" i="6"/>
  <c r="M4" i="6"/>
  <c r="M3" i="6"/>
  <c r="L6" i="6"/>
  <c r="L5" i="6"/>
  <c r="L3" i="6"/>
  <c r="J5" i="6"/>
  <c r="J3" i="6"/>
  <c r="I5" i="6"/>
  <c r="I3" i="6"/>
  <c r="G5" i="6"/>
  <c r="G3" i="6"/>
  <c r="F4" i="6"/>
  <c r="F3" i="6"/>
  <c r="S6" i="3"/>
  <c r="S5" i="3"/>
  <c r="S4" i="3"/>
  <c r="S3" i="3"/>
  <c r="I5" i="3"/>
  <c r="I4" i="3"/>
  <c r="I3" i="3"/>
  <c r="L5" i="3"/>
  <c r="L4" i="3"/>
  <c r="L3" i="3"/>
  <c r="O6" i="3"/>
  <c r="O5" i="3"/>
  <c r="O3" i="3"/>
  <c r="R6" i="3"/>
  <c r="R4" i="3"/>
  <c r="R3" i="3"/>
  <c r="P6" i="3"/>
  <c r="P5" i="3"/>
  <c r="P3" i="3"/>
  <c r="M4" i="3"/>
  <c r="M3" i="3"/>
  <c r="J5" i="3"/>
  <c r="J3" i="3"/>
  <c r="G6" i="3"/>
  <c r="G5" i="3"/>
  <c r="G4" i="3"/>
  <c r="G3" i="3"/>
  <c r="S6" i="2"/>
  <c r="S5" i="2"/>
  <c r="S4" i="2"/>
  <c r="S3" i="2"/>
  <c r="R5" i="2"/>
  <c r="R4" i="2"/>
  <c r="R3" i="2"/>
  <c r="O7" i="2"/>
  <c r="O5" i="2"/>
  <c r="O4" i="2"/>
  <c r="O3" i="2"/>
  <c r="L3" i="2"/>
  <c r="G3" i="2"/>
  <c r="J3" i="2" l="1"/>
  <c r="I3" i="2"/>
  <c r="I19" i="2"/>
  <c r="M3" i="2"/>
  <c r="O19" i="2" s="1"/>
  <c r="P3" i="2"/>
  <c r="R19" i="2" s="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R19" i="7"/>
  <c r="O19" i="7"/>
  <c r="L19" i="7"/>
  <c r="I19" i="7"/>
  <c r="F19" i="7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F19" i="4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F19" i="6"/>
  <c r="S7" i="3"/>
  <c r="S8" i="3"/>
  <c r="S9" i="3"/>
  <c r="S10" i="3"/>
  <c r="S11" i="3"/>
  <c r="S12" i="3"/>
  <c r="S13" i="3"/>
  <c r="S14" i="3"/>
  <c r="S15" i="3"/>
  <c r="S16" i="3"/>
  <c r="S17" i="3"/>
  <c r="S18" i="3"/>
  <c r="F19" i="3"/>
  <c r="S7" i="2"/>
  <c r="S8" i="2"/>
  <c r="S9" i="2"/>
  <c r="S10" i="2"/>
  <c r="S11" i="2"/>
  <c r="S12" i="2"/>
  <c r="S13" i="2"/>
  <c r="S14" i="2"/>
  <c r="S15" i="2"/>
  <c r="S16" i="2"/>
  <c r="S17" i="2"/>
  <c r="S18" i="2"/>
  <c r="F19" i="2"/>
  <c r="F3" i="2"/>
  <c r="I18" i="7"/>
  <c r="G18" i="7"/>
  <c r="J18" i="7"/>
  <c r="F18" i="7"/>
  <c r="I17" i="7"/>
  <c r="G17" i="7"/>
  <c r="J17" i="7"/>
  <c r="F17" i="7"/>
  <c r="I16" i="7"/>
  <c r="G16" i="7"/>
  <c r="J16" i="7"/>
  <c r="F16" i="7"/>
  <c r="I15" i="7"/>
  <c r="G15" i="7"/>
  <c r="J15" i="7"/>
  <c r="F15" i="7"/>
  <c r="I14" i="7"/>
  <c r="G14" i="7"/>
  <c r="J14" i="7"/>
  <c r="F14" i="7"/>
  <c r="I13" i="7"/>
  <c r="G13" i="7"/>
  <c r="J13" i="7"/>
  <c r="F13" i="7"/>
  <c r="I12" i="7"/>
  <c r="G12" i="7"/>
  <c r="J12" i="7"/>
  <c r="F12" i="7"/>
  <c r="I11" i="7"/>
  <c r="G11" i="7"/>
  <c r="J11" i="7"/>
  <c r="F11" i="7"/>
  <c r="I10" i="7"/>
  <c r="G10" i="7"/>
  <c r="J10" i="7"/>
  <c r="F10" i="7"/>
  <c r="I9" i="7"/>
  <c r="G9" i="7"/>
  <c r="J9" i="7"/>
  <c r="F9" i="7"/>
  <c r="I8" i="7"/>
  <c r="G8" i="7"/>
  <c r="J8" i="7"/>
  <c r="F8" i="7"/>
  <c r="I7" i="7"/>
  <c r="G7" i="7"/>
  <c r="J7" i="7"/>
  <c r="F7" i="7"/>
  <c r="I6" i="7"/>
  <c r="G6" i="7"/>
  <c r="J6" i="7"/>
  <c r="F6" i="7"/>
  <c r="I5" i="7"/>
  <c r="G5" i="7"/>
  <c r="J5" i="7"/>
  <c r="F5" i="7"/>
  <c r="I4" i="7"/>
  <c r="G4" i="7"/>
  <c r="J4" i="7"/>
  <c r="F4" i="7"/>
  <c r="L3" i="7"/>
  <c r="J3" i="7"/>
  <c r="M3" i="7"/>
  <c r="I3" i="7"/>
  <c r="G3" i="7"/>
  <c r="F3" i="7"/>
  <c r="G18" i="4"/>
  <c r="J18" i="4"/>
  <c r="F18" i="4"/>
  <c r="J17" i="4"/>
  <c r="M17" i="4"/>
  <c r="I17" i="4"/>
  <c r="G17" i="4"/>
  <c r="F17" i="4"/>
  <c r="G16" i="4"/>
  <c r="J16" i="4"/>
  <c r="F16" i="4"/>
  <c r="J15" i="4"/>
  <c r="M15" i="4"/>
  <c r="I15" i="4"/>
  <c r="G15" i="4"/>
  <c r="F15" i="4"/>
  <c r="G14" i="4"/>
  <c r="J14" i="4"/>
  <c r="F14" i="4"/>
  <c r="J13" i="4"/>
  <c r="M13" i="4"/>
  <c r="I13" i="4"/>
  <c r="G13" i="4"/>
  <c r="F13" i="4"/>
  <c r="G12" i="4"/>
  <c r="J12" i="4"/>
  <c r="F12" i="4"/>
  <c r="J11" i="4"/>
  <c r="M11" i="4"/>
  <c r="I11" i="4"/>
  <c r="G11" i="4"/>
  <c r="F11" i="4"/>
  <c r="I10" i="4"/>
  <c r="G10" i="4"/>
  <c r="J10" i="4"/>
  <c r="F10" i="4"/>
  <c r="I9" i="4"/>
  <c r="G9" i="4"/>
  <c r="J9" i="4"/>
  <c r="F9" i="4"/>
  <c r="I8" i="4"/>
  <c r="G8" i="4"/>
  <c r="J8" i="4"/>
  <c r="F8" i="4"/>
  <c r="I7" i="4"/>
  <c r="G7" i="4"/>
  <c r="J7" i="4"/>
  <c r="F7" i="4"/>
  <c r="I6" i="4"/>
  <c r="G6" i="4"/>
  <c r="J6" i="4"/>
  <c r="F6" i="4"/>
  <c r="I5" i="4"/>
  <c r="G5" i="4"/>
  <c r="J4" i="4"/>
  <c r="O4" i="4"/>
  <c r="I19" i="4"/>
  <c r="I18" i="6"/>
  <c r="G18" i="6"/>
  <c r="J18" i="6"/>
  <c r="F18" i="6"/>
  <c r="I17" i="6"/>
  <c r="G17" i="6"/>
  <c r="J17" i="6"/>
  <c r="F17" i="6"/>
  <c r="I16" i="6"/>
  <c r="G16" i="6"/>
  <c r="J16" i="6"/>
  <c r="F16" i="6"/>
  <c r="I15" i="6"/>
  <c r="G15" i="6"/>
  <c r="J15" i="6"/>
  <c r="F15" i="6"/>
  <c r="I14" i="6"/>
  <c r="G14" i="6"/>
  <c r="J14" i="6"/>
  <c r="F14" i="6"/>
  <c r="I13" i="6"/>
  <c r="G13" i="6"/>
  <c r="J13" i="6"/>
  <c r="F13" i="6"/>
  <c r="I12" i="6"/>
  <c r="G12" i="6"/>
  <c r="J12" i="6"/>
  <c r="F12" i="6"/>
  <c r="I11" i="6"/>
  <c r="G11" i="6"/>
  <c r="J11" i="6"/>
  <c r="F11" i="6"/>
  <c r="I10" i="6"/>
  <c r="G10" i="6"/>
  <c r="J10" i="6"/>
  <c r="F10" i="6"/>
  <c r="I9" i="6"/>
  <c r="G9" i="6"/>
  <c r="J9" i="6"/>
  <c r="F9" i="6"/>
  <c r="I8" i="6"/>
  <c r="G8" i="6"/>
  <c r="J8" i="6"/>
  <c r="F8" i="6"/>
  <c r="I7" i="6"/>
  <c r="G7" i="6"/>
  <c r="J7" i="6"/>
  <c r="F7" i="6"/>
  <c r="I6" i="6"/>
  <c r="G6" i="6"/>
  <c r="J6" i="6"/>
  <c r="F6" i="6"/>
  <c r="I19" i="6"/>
  <c r="F5" i="6"/>
  <c r="I4" i="6"/>
  <c r="G4" i="6"/>
  <c r="J4" i="6"/>
  <c r="G18" i="3"/>
  <c r="J18" i="3"/>
  <c r="F18" i="3"/>
  <c r="J17" i="3"/>
  <c r="M17" i="3"/>
  <c r="I17" i="3"/>
  <c r="G17" i="3"/>
  <c r="F17" i="3"/>
  <c r="G16" i="3"/>
  <c r="J16" i="3"/>
  <c r="F16" i="3"/>
  <c r="J15" i="3"/>
  <c r="M15" i="3"/>
  <c r="I15" i="3"/>
  <c r="G15" i="3"/>
  <c r="F15" i="3"/>
  <c r="G14" i="3"/>
  <c r="J14" i="3"/>
  <c r="F14" i="3"/>
  <c r="J13" i="3"/>
  <c r="M13" i="3"/>
  <c r="I13" i="3"/>
  <c r="G13" i="3"/>
  <c r="F13" i="3"/>
  <c r="I12" i="3"/>
  <c r="G12" i="3"/>
  <c r="J12" i="3"/>
  <c r="F12" i="3"/>
  <c r="I11" i="3"/>
  <c r="G11" i="3"/>
  <c r="J11" i="3"/>
  <c r="F11" i="3"/>
  <c r="I10" i="3"/>
  <c r="G10" i="3"/>
  <c r="J10" i="3"/>
  <c r="F10" i="3"/>
  <c r="I9" i="3"/>
  <c r="G9" i="3"/>
  <c r="J9" i="3"/>
  <c r="F9" i="3"/>
  <c r="I8" i="3"/>
  <c r="G8" i="3"/>
  <c r="J8" i="3"/>
  <c r="F8" i="3"/>
  <c r="I7" i="3"/>
  <c r="G7" i="3"/>
  <c r="J7" i="3"/>
  <c r="F7" i="3"/>
  <c r="I6" i="3"/>
  <c r="J6" i="3"/>
  <c r="M6" i="3" s="1"/>
  <c r="F6" i="3"/>
  <c r="M5" i="3"/>
  <c r="F5" i="3"/>
  <c r="J4" i="3"/>
  <c r="F4" i="3"/>
  <c r="F3" i="3"/>
  <c r="F10" i="2"/>
  <c r="G10" i="2"/>
  <c r="I10" i="2"/>
  <c r="J10" i="2"/>
  <c r="L10" i="2"/>
  <c r="F11" i="2"/>
  <c r="G11" i="2"/>
  <c r="I11" i="2"/>
  <c r="F12" i="2"/>
  <c r="G12" i="2"/>
  <c r="I12" i="2"/>
  <c r="F13" i="2"/>
  <c r="G13" i="2"/>
  <c r="I13" i="2"/>
  <c r="F4" i="2"/>
  <c r="F5" i="2"/>
  <c r="F6" i="2"/>
  <c r="F7" i="2"/>
  <c r="F8" i="2"/>
  <c r="F9" i="2"/>
  <c r="F14" i="2"/>
  <c r="F15" i="2"/>
  <c r="F16" i="2"/>
  <c r="F17" i="2"/>
  <c r="F18" i="2"/>
  <c r="G4" i="2"/>
  <c r="J4" i="2"/>
  <c r="L4" i="2"/>
  <c r="G5" i="2"/>
  <c r="J5" i="2"/>
  <c r="L5" i="2"/>
  <c r="G6" i="2"/>
  <c r="J6" i="2"/>
  <c r="L6" i="2"/>
  <c r="G7" i="2"/>
  <c r="J7" i="2"/>
  <c r="L7" i="2"/>
  <c r="G8" i="2"/>
  <c r="J8" i="2"/>
  <c r="L8" i="2"/>
  <c r="G9" i="2"/>
  <c r="J9" i="2"/>
  <c r="L9" i="2"/>
  <c r="G14" i="2"/>
  <c r="J14" i="2"/>
  <c r="L14" i="2"/>
  <c r="G15" i="2"/>
  <c r="J15" i="2"/>
  <c r="L15" i="2"/>
  <c r="G16" i="2"/>
  <c r="J16" i="2"/>
  <c r="L16" i="2"/>
  <c r="G17" i="2"/>
  <c r="J17" i="2"/>
  <c r="L17" i="2"/>
  <c r="G18" i="2"/>
  <c r="J18" i="2"/>
  <c r="L18" i="2"/>
  <c r="M4" i="7"/>
  <c r="L4" i="7"/>
  <c r="M7" i="7"/>
  <c r="L7" i="7"/>
  <c r="M9" i="7"/>
  <c r="L9" i="7"/>
  <c r="M12" i="7"/>
  <c r="L12" i="7"/>
  <c r="L14" i="7"/>
  <c r="M14" i="7"/>
  <c r="M15" i="7"/>
  <c r="L15" i="7"/>
  <c r="M17" i="7"/>
  <c r="L17" i="7"/>
  <c r="P3" i="7"/>
  <c r="R3" i="7"/>
  <c r="O3" i="7"/>
  <c r="S3" i="7"/>
  <c r="S19" i="7"/>
  <c r="M6" i="7"/>
  <c r="L6" i="7"/>
  <c r="M10" i="7"/>
  <c r="L10" i="7"/>
  <c r="M16" i="7"/>
  <c r="L16" i="7"/>
  <c r="M5" i="7"/>
  <c r="L5" i="7"/>
  <c r="M8" i="7"/>
  <c r="L8" i="7"/>
  <c r="M11" i="7"/>
  <c r="L11" i="7"/>
  <c r="M13" i="7"/>
  <c r="L13" i="7"/>
  <c r="L18" i="7"/>
  <c r="M18" i="7"/>
  <c r="M6" i="4"/>
  <c r="L6" i="4"/>
  <c r="M7" i="4"/>
  <c r="L7" i="4"/>
  <c r="L8" i="4"/>
  <c r="M8" i="4"/>
  <c r="L10" i="4"/>
  <c r="M10" i="4"/>
  <c r="L12" i="4"/>
  <c r="M12" i="4"/>
  <c r="L14" i="4"/>
  <c r="M14" i="4"/>
  <c r="L16" i="4"/>
  <c r="M16" i="4"/>
  <c r="L18" i="4"/>
  <c r="M18" i="4"/>
  <c r="O11" i="4"/>
  <c r="P11" i="4"/>
  <c r="R11" i="4"/>
  <c r="O13" i="4"/>
  <c r="P13" i="4"/>
  <c r="R13" i="4"/>
  <c r="O15" i="4"/>
  <c r="P15" i="4"/>
  <c r="R15" i="4"/>
  <c r="O17" i="4"/>
  <c r="P17" i="4"/>
  <c r="R17" i="4"/>
  <c r="M5" i="4"/>
  <c r="L5" i="4"/>
  <c r="M9" i="4"/>
  <c r="L9" i="4"/>
  <c r="L11" i="4"/>
  <c r="I12" i="4"/>
  <c r="L13" i="4"/>
  <c r="I14" i="4"/>
  <c r="L15" i="4"/>
  <c r="I16" i="4"/>
  <c r="L17" i="4"/>
  <c r="I18" i="4"/>
  <c r="R5" i="6"/>
  <c r="M7" i="6"/>
  <c r="L7" i="6"/>
  <c r="M10" i="6"/>
  <c r="L10" i="6"/>
  <c r="L12" i="6"/>
  <c r="M12" i="6"/>
  <c r="L14" i="6"/>
  <c r="M14" i="6"/>
  <c r="M15" i="6"/>
  <c r="L15" i="6"/>
  <c r="M17" i="6"/>
  <c r="L17" i="6"/>
  <c r="L4" i="6"/>
  <c r="M9" i="6"/>
  <c r="L9" i="6"/>
  <c r="M18" i="6"/>
  <c r="L18" i="6"/>
  <c r="M6" i="6"/>
  <c r="M8" i="6"/>
  <c r="L8" i="6"/>
  <c r="M11" i="6"/>
  <c r="L11" i="6"/>
  <c r="M13" i="6"/>
  <c r="L13" i="6"/>
  <c r="L16" i="6"/>
  <c r="M16" i="6"/>
  <c r="M7" i="3"/>
  <c r="L7" i="3"/>
  <c r="L10" i="3"/>
  <c r="M10" i="3"/>
  <c r="L14" i="3"/>
  <c r="M14" i="3"/>
  <c r="M16" i="3"/>
  <c r="L16" i="3"/>
  <c r="L18" i="3"/>
  <c r="M18" i="3"/>
  <c r="O4" i="3"/>
  <c r="M8" i="3"/>
  <c r="L8" i="3"/>
  <c r="M12" i="3"/>
  <c r="L12" i="3"/>
  <c r="P13" i="3"/>
  <c r="R13" i="3"/>
  <c r="O13" i="3"/>
  <c r="P17" i="3"/>
  <c r="R17" i="3"/>
  <c r="O17" i="3"/>
  <c r="L6" i="3"/>
  <c r="M9" i="3"/>
  <c r="L9" i="3"/>
  <c r="M11" i="3"/>
  <c r="L11" i="3"/>
  <c r="O15" i="3"/>
  <c r="P15" i="3"/>
  <c r="R15" i="3"/>
  <c r="L13" i="3"/>
  <c r="I14" i="3"/>
  <c r="L15" i="3"/>
  <c r="I16" i="3"/>
  <c r="L17" i="3"/>
  <c r="I18" i="3"/>
  <c r="M10" i="2"/>
  <c r="J11" i="2"/>
  <c r="L11" i="2"/>
  <c r="M11" i="2"/>
  <c r="J12" i="2"/>
  <c r="L12" i="2"/>
  <c r="J13" i="2"/>
  <c r="M16" i="2"/>
  <c r="O16" i="2"/>
  <c r="M8" i="2"/>
  <c r="P8" i="2"/>
  <c r="R8" i="2"/>
  <c r="M4" i="2"/>
  <c r="M15" i="2"/>
  <c r="M7" i="2"/>
  <c r="M18" i="2"/>
  <c r="M14" i="2"/>
  <c r="M6" i="2"/>
  <c r="M17" i="2"/>
  <c r="M9" i="2"/>
  <c r="M5" i="2"/>
  <c r="I17" i="2"/>
  <c r="I9" i="2"/>
  <c r="I5" i="2"/>
  <c r="I16" i="2"/>
  <c r="I8" i="2"/>
  <c r="I4" i="2"/>
  <c r="I15" i="2"/>
  <c r="I7" i="2"/>
  <c r="I18" i="2"/>
  <c r="I14" i="2"/>
  <c r="I6" i="2"/>
  <c r="O11" i="7"/>
  <c r="P11" i="7"/>
  <c r="R11" i="7"/>
  <c r="P10" i="7"/>
  <c r="R10" i="7"/>
  <c r="O10" i="7"/>
  <c r="O15" i="7"/>
  <c r="P15" i="7"/>
  <c r="R15" i="7"/>
  <c r="P12" i="7"/>
  <c r="R12" i="7"/>
  <c r="O12" i="7"/>
  <c r="P7" i="7"/>
  <c r="R7" i="7"/>
  <c r="O7" i="7"/>
  <c r="P5" i="7"/>
  <c r="R5" i="7"/>
  <c r="O5" i="7"/>
  <c r="O13" i="7"/>
  <c r="P13" i="7"/>
  <c r="R13" i="7"/>
  <c r="P8" i="7"/>
  <c r="R8" i="7"/>
  <c r="O8" i="7"/>
  <c r="P14" i="7"/>
  <c r="R14" i="7"/>
  <c r="O14" i="7"/>
  <c r="P18" i="7"/>
  <c r="R18" i="7"/>
  <c r="O18" i="7"/>
  <c r="P16" i="7"/>
  <c r="R16" i="7"/>
  <c r="O16" i="7"/>
  <c r="P6" i="7"/>
  <c r="R6" i="7"/>
  <c r="O6" i="7"/>
  <c r="P17" i="7"/>
  <c r="R17" i="7"/>
  <c r="O17" i="7"/>
  <c r="O9" i="7"/>
  <c r="P9" i="7"/>
  <c r="R9" i="7"/>
  <c r="P4" i="7"/>
  <c r="R4" i="7"/>
  <c r="O4" i="7"/>
  <c r="P12" i="4"/>
  <c r="R12" i="4"/>
  <c r="O12" i="4"/>
  <c r="P5" i="4"/>
  <c r="R5" i="4" s="1"/>
  <c r="P6" i="4"/>
  <c r="R6" i="4"/>
  <c r="O6" i="4"/>
  <c r="P18" i="4"/>
  <c r="R18" i="4"/>
  <c r="O18" i="4"/>
  <c r="P14" i="4"/>
  <c r="R14" i="4"/>
  <c r="O14" i="4"/>
  <c r="P10" i="4"/>
  <c r="R10" i="4"/>
  <c r="O10" i="4"/>
  <c r="P16" i="4"/>
  <c r="R16" i="4"/>
  <c r="O16" i="4"/>
  <c r="P8" i="4"/>
  <c r="R8" i="4"/>
  <c r="O8" i="4"/>
  <c r="O9" i="4"/>
  <c r="P9" i="4"/>
  <c r="R9" i="4"/>
  <c r="O7" i="4"/>
  <c r="P7" i="4"/>
  <c r="R7" i="4"/>
  <c r="P12" i="6"/>
  <c r="R12" i="6"/>
  <c r="O12" i="6"/>
  <c r="O13" i="6"/>
  <c r="P13" i="6"/>
  <c r="R13" i="6"/>
  <c r="P8" i="6"/>
  <c r="R8" i="6"/>
  <c r="O8" i="6"/>
  <c r="P18" i="6"/>
  <c r="R18" i="6"/>
  <c r="O18" i="6"/>
  <c r="O15" i="6"/>
  <c r="P15" i="6"/>
  <c r="R15" i="6"/>
  <c r="O7" i="6"/>
  <c r="P7" i="6"/>
  <c r="R7" i="6"/>
  <c r="P16" i="6"/>
  <c r="R16" i="6"/>
  <c r="O16" i="6"/>
  <c r="P6" i="6"/>
  <c r="R6" i="6"/>
  <c r="O6" i="6"/>
  <c r="P14" i="6"/>
  <c r="R14" i="6"/>
  <c r="O14" i="6"/>
  <c r="P11" i="6"/>
  <c r="R11" i="6"/>
  <c r="O11" i="6"/>
  <c r="P9" i="6"/>
  <c r="R9" i="6"/>
  <c r="O9" i="6"/>
  <c r="P17" i="6"/>
  <c r="R17" i="6"/>
  <c r="O17" i="6"/>
  <c r="P10" i="6"/>
  <c r="R10" i="6"/>
  <c r="O10" i="6"/>
  <c r="P18" i="3"/>
  <c r="R18" i="3"/>
  <c r="O18" i="3"/>
  <c r="P14" i="3"/>
  <c r="R14" i="3"/>
  <c r="O14" i="3"/>
  <c r="O11" i="3"/>
  <c r="P11" i="3"/>
  <c r="R11" i="3"/>
  <c r="P8" i="3"/>
  <c r="R8" i="3"/>
  <c r="O8" i="3"/>
  <c r="P7" i="3"/>
  <c r="R7" i="3"/>
  <c r="O7" i="3"/>
  <c r="P10" i="3"/>
  <c r="R10" i="3"/>
  <c r="O10" i="3"/>
  <c r="P9" i="3"/>
  <c r="R9" i="3"/>
  <c r="O9" i="3"/>
  <c r="P12" i="3"/>
  <c r="R12" i="3"/>
  <c r="O12" i="3"/>
  <c r="P4" i="3"/>
  <c r="P16" i="3"/>
  <c r="R16" i="3"/>
  <c r="O16" i="3"/>
  <c r="P4" i="2"/>
  <c r="O10" i="2"/>
  <c r="P10" i="2"/>
  <c r="R10" i="2"/>
  <c r="M12" i="2"/>
  <c r="P12" i="2"/>
  <c r="R12" i="2"/>
  <c r="O11" i="2"/>
  <c r="P11" i="2"/>
  <c r="R11" i="2"/>
  <c r="M13" i="2"/>
  <c r="L13" i="2"/>
  <c r="O8" i="2"/>
  <c r="P16" i="2"/>
  <c r="R16" i="2"/>
  <c r="O14" i="2"/>
  <c r="P14" i="2"/>
  <c r="R14" i="2"/>
  <c r="P7" i="2"/>
  <c r="R7" i="2"/>
  <c r="P9" i="2"/>
  <c r="R9" i="2"/>
  <c r="O9" i="2"/>
  <c r="O18" i="2"/>
  <c r="P18" i="2"/>
  <c r="R18" i="2"/>
  <c r="O15" i="2"/>
  <c r="P15" i="2"/>
  <c r="R15" i="2"/>
  <c r="P17" i="2"/>
  <c r="R17" i="2"/>
  <c r="O17" i="2"/>
  <c r="P5" i="2"/>
  <c r="O6" i="2"/>
  <c r="P6" i="2"/>
  <c r="R6" i="2"/>
  <c r="O12" i="2"/>
  <c r="O13" i="2"/>
  <c r="P13" i="2"/>
  <c r="R13" i="2"/>
  <c r="O19" i="4" l="1"/>
  <c r="L19" i="4"/>
  <c r="R19" i="4"/>
  <c r="B7" i="5"/>
  <c r="S5" i="6"/>
  <c r="L19" i="6"/>
  <c r="O3" i="6"/>
  <c r="P3" i="6"/>
  <c r="R19" i="6" s="1"/>
  <c r="R5" i="3"/>
  <c r="L19" i="3"/>
  <c r="I19" i="3"/>
  <c r="C7" i="5" s="1"/>
  <c r="S19" i="2"/>
  <c r="L19" i="2"/>
  <c r="S19" i="4" l="1"/>
  <c r="O19" i="6"/>
  <c r="S19" i="6"/>
  <c r="R19" i="3"/>
  <c r="F7" i="5" s="1"/>
  <c r="D7" i="5"/>
  <c r="O19" i="3"/>
  <c r="S19" i="3" l="1"/>
  <c r="G7" i="5"/>
  <c r="E7" i="5"/>
</calcChain>
</file>

<file path=xl/sharedStrings.xml><?xml version="1.0" encoding="utf-8"?>
<sst xmlns="http://schemas.openxmlformats.org/spreadsheetml/2006/main" count="133" uniqueCount="38">
  <si>
    <t>Procedimientos</t>
  </si>
  <si>
    <t>Total</t>
  </si>
  <si>
    <t>Totales</t>
  </si>
  <si>
    <t>Laboratorio Clínico</t>
  </si>
  <si>
    <t>Total Prestaciones RedSalud</t>
  </si>
  <si>
    <t>Precio Unitario 2020</t>
  </si>
  <si>
    <t>Cantidad 2020</t>
  </si>
  <si>
    <t>Cantidad 2021</t>
  </si>
  <si>
    <t>Total 2020</t>
  </si>
  <si>
    <t>Total 2021</t>
  </si>
  <si>
    <t>Precio Unitario 2021</t>
  </si>
  <si>
    <t>Precio Unitario 2022</t>
  </si>
  <si>
    <t>Cantidad 2022</t>
  </si>
  <si>
    <t>Total 2022</t>
  </si>
  <si>
    <t>Servicio: Laboratorio Clínico</t>
  </si>
  <si>
    <t>Subtotales</t>
  </si>
  <si>
    <t>Servicio RedSalud</t>
  </si>
  <si>
    <t>1) Agregue tantas filas como sea necesario</t>
  </si>
  <si>
    <t>3) Los precios son ajustados anualmente por FONASA, por lo que es necesario considerar esta variación en el presupuesto.</t>
  </si>
  <si>
    <t xml:space="preserve">4) Para efectos referenciales se incluyen precios estimados (3% incremento anual) para los años 2019 a 2022. </t>
  </si>
  <si>
    <t>Servicio: Imagenología</t>
  </si>
  <si>
    <t>Servicio: Farmacia</t>
  </si>
  <si>
    <t>Servicio: Procedimientos</t>
  </si>
  <si>
    <t>Imagenología</t>
  </si>
  <si>
    <t>Farmacia</t>
  </si>
  <si>
    <t>Servicio: Otro servicio</t>
  </si>
  <si>
    <t>Otro servicio</t>
  </si>
  <si>
    <t xml:space="preserve">2) Copiar y pegar los códigos SAP, Glosa SAP, Tarifas y Precios 2018 de las prestaciones que se encuentran publicados en el sitio web de la Escuela de Medicina en </t>
  </si>
  <si>
    <t>Código Prestación</t>
  </si>
  <si>
    <t>Tarifa</t>
  </si>
  <si>
    <t>Nombre Prestación</t>
  </si>
  <si>
    <t>Precio Unitario 2023</t>
  </si>
  <si>
    <t>Cantidad 2023</t>
  </si>
  <si>
    <t>Total 2023</t>
  </si>
  <si>
    <t>4) Para efectos referenciales se incluyen precios estimados (3% incremento anual) para los años 2020 a 2023,</t>
  </si>
  <si>
    <t>Precio Unitario 2024</t>
  </si>
  <si>
    <t>Cantidad 2024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</si>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</sst>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8"/>
      <name val="Helvetica Neue"/>
    </font>
    <font>
      <b/>
      <sz val="10"/>
      <color indexed="8"/>
      <name val="Helvetica Neue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i/>
      <sz val="10"/>
      <color rgb="FF0070C0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7"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FFE"/>
      <rgbColor rgb="FF406091"/>
      <rgbColor rgb="FF0075BA"/>
      <rgbColor rgb="FF9FAFC8"/>
      <rgbColor rgb="FF7F7F7F"/>
      <rgbColor rgb="FFEFEEEE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2:S19" totalsRowShown="0" headerRowDxfId="119" dataDxfId="117" headerRowBorderDxfId="118" tableBorderDxfId="116" totalsRowBorderDxfId="115">
  <autoFilter ref="A2:S19"/>
  <tableColumns count="19">
    <tableColumn id="1" name="Código Prestación" dataDxfId="114"/>
    <tableColumn id="2" name="Nombre Prestación" dataDxfId="113"/>
    <tableColumn id="6" name="Tarifa" dataDxfId="112"/>
    <tableColumn id="3" name="Precio Unitario 2020" dataDxfId="111"/>
    <tableColumn id="4" name="Cantidad 2020" dataDxfId="110"/>
    <tableColumn id="11" name="Total 2020" dataDxfId="109">
      <calculatedColumnFormula>+Tabla1[[#This Row],[Precio Unitario 2020]]*Tabla1[[#This Row],[Cantidad 2020]]</calculatedColumnFormula>
    </tableColumn>
    <tableColumn id="9" name="Precio Unitario 2021" dataDxfId="108">
      <calculatedColumnFormula>+Tabla1[[#This Row],[Precio Unitario 2020]]*1.03</calculatedColumnFormula>
    </tableColumn>
    <tableColumn id="8" name="Cantidad 2021" dataDxfId="107"/>
    <tableColumn id="12" name="Total 2021" dataDxfId="106">
      <calculatedColumnFormula>+Tabla1[[#This Row],[Precio Unitario 2021]]*Tabla1[[#This Row],[Cantidad 2021]]</calculatedColumnFormula>
    </tableColumn>
    <tableColumn id="10" name="Precio Unitario 2022" dataDxfId="105">
      <calculatedColumnFormula>+Tabla1[[#This Row],[Precio Unitario 2021]]*1.03</calculatedColumnFormula>
    </tableColumn>
    <tableColumn id="7" name="Cantidad 2022" dataDxfId="104"/>
    <tableColumn id="13" name="Total 2022" dataDxfId="103">
      <calculatedColumnFormula>+Tabla1[[#This Row],[Precio Unitario 2022]]*Tabla1[[#This Row],[Cantidad 2022]]</calculatedColumnFormula>
    </tableColumn>
    <tableColumn id="19" name="Precio Unitario 2023" dataDxfId="102">
      <calculatedColumnFormula>+Tabla1[[#This Row],[Precio Unitario 2022]]*1.03</calculatedColumnFormula>
    </tableColumn>
    <tableColumn id="18" name="Cantidad 2023" dataDxfId="101"/>
    <tableColumn id="17" name="Total 2023" dataDxfId="100">
      <calculatedColumnFormula>+Tabla1[[#This Row],[Cantidad 2023]]*Tabla1[[#This Row],[Precio Unitario 2023]]</calculatedColumnFormula>
    </tableColumn>
    <tableColumn id="16" name="Precio Unitario 2024" dataDxfId="99">
      <calculatedColumnFormula>+Tabla1[[#This Row],[Precio Unitario 2023]]*1.03</calculatedColumnFormula>
    </tableColumn>
    <tableColumn id="15" name="Cantidad 2024" dataDxfId="98"/>
    <tableColumn id="14" name="Total 2024" dataDxfId="97">
      <calculatedColumnFormula>+Tabla1[[#This Row],[Cantidad 2024]]*Tabla1[[#This Row],[Precio Unitario 2024]]</calculatedColumnFormula>
    </tableColumn>
    <tableColumn id="5" name="Total" dataDxfId="96">
      <calculatedColumnFormula>+E3*D3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:S19" totalsRowShown="0" headerRowDxfId="95" dataDxfId="93" headerRowBorderDxfId="94" tableBorderDxfId="92" totalsRowBorderDxfId="91">
  <autoFilter ref="A2:S19"/>
  <tableColumns count="19">
    <tableColumn id="1" name="Código Prestación" dataDxfId="90"/>
    <tableColumn id="2" name="Nombre Prestación" dataDxfId="89"/>
    <tableColumn id="6" name="Tarifa" dataDxfId="88"/>
    <tableColumn id="3" name="Precio Unitario 2020" dataDxfId="87"/>
    <tableColumn id="4" name="Cantidad 2020" dataDxfId="86"/>
    <tableColumn id="11" name="Total 2020" dataDxfId="85">
      <calculatedColumnFormula>+Tabla13[[#This Row],[Precio Unitario 2020]]*Tabla13[[#This Row],[Cantidad 2020]]</calculatedColumnFormula>
    </tableColumn>
    <tableColumn id="9" name="Precio Unitario 2021" dataDxfId="84">
      <calculatedColumnFormula>+Tabla13[[#This Row],[Precio Unitario 2020]]*1.03</calculatedColumnFormula>
    </tableColumn>
    <tableColumn id="8" name="Cantidad 2021" dataDxfId="83"/>
    <tableColumn id="12" name="Total 2021" dataDxfId="82">
      <calculatedColumnFormula>+Tabla13[[#This Row],[Precio Unitario 2021]]*Tabla13[[#This Row],[Cantidad 2021]]</calculatedColumnFormula>
    </tableColumn>
    <tableColumn id="10" name="Precio Unitario 2022" dataDxfId="81">
      <calculatedColumnFormula>+Tabla13[[#This Row],[Precio Unitario 2021]]*1.03</calculatedColumnFormula>
    </tableColumn>
    <tableColumn id="7" name="Cantidad 2022" dataDxfId="80"/>
    <tableColumn id="13" name="Total 2022" dataDxfId="79">
      <calculatedColumnFormula>+Tabla13[[#This Row],[Precio Unitario 2022]]*Tabla13[[#This Row],[Cantidad 2022]]</calculatedColumnFormula>
    </tableColumn>
    <tableColumn id="19" name="Precio Unitario 2023" dataDxfId="78">
      <calculatedColumnFormula>+Tabla13[[#This Row],[Precio Unitario 2022]]*1.03</calculatedColumnFormula>
    </tableColumn>
    <tableColumn id="18" name="Cantidad 2023" dataDxfId="77"/>
    <tableColumn id="17" name="Total 2023" dataDxfId="76">
      <calculatedColumnFormula>+Tabla13[[#This Row],[Cantidad 2023]]*Tabla13[[#This Row],[Precio Unitario 2023]]</calculatedColumnFormula>
    </tableColumn>
    <tableColumn id="16" name="Precio Unitario 2024" dataDxfId="75">
      <calculatedColumnFormula>+Tabla13[[#This Row],[Precio Unitario 2023]]*1.03</calculatedColumnFormula>
    </tableColumn>
    <tableColumn id="15" name="Cantidad 2024" dataDxfId="74"/>
    <tableColumn id="14" name="Total 2024" dataDxfId="73">
      <calculatedColumnFormula>+Tabla13[[#This Row],[Cantidad 2024]]*Tabla13[[#This Row],[Precio Unitario 2024]]</calculatedColumnFormula>
    </tableColumn>
    <tableColumn id="5" name="Total" dataDxfId="72">
      <calculatedColumnFormula>+E3*D3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:S19" totalsRowShown="0" headerRowDxfId="71" dataDxfId="69" headerRowBorderDxfId="70" tableBorderDxfId="68" totalsRowBorderDxfId="67">
  <autoFilter ref="A2:S19"/>
  <tableColumns count="19">
    <tableColumn id="1" name="Código Prestación" dataDxfId="66"/>
    <tableColumn id="2" name="Nombre Prestación" dataDxfId="65"/>
    <tableColumn id="6" name="Tarifa" dataDxfId="64"/>
    <tableColumn id="3" name="Precio Unitario 2020" dataDxfId="63"/>
    <tableColumn id="4" name="Cantidad 2020" dataDxfId="62"/>
    <tableColumn id="11" name="Total 2020" dataDxfId="61">
      <calculatedColumnFormula>+Tabla134[[#This Row],[Precio Unitario 2020]]*Tabla134[[#This Row],[Cantidad 2020]]</calculatedColumnFormula>
    </tableColumn>
    <tableColumn id="9" name="Precio Unitario 2021" dataDxfId="60">
      <calculatedColumnFormula>+Tabla134[[#This Row],[Precio Unitario 2020]]*1.03</calculatedColumnFormula>
    </tableColumn>
    <tableColumn id="8" name="Cantidad 2021" dataDxfId="59"/>
    <tableColumn id="12" name="Total 2021" dataDxfId="58">
      <calculatedColumnFormula>+Tabla134[[#This Row],[Precio Unitario 2021]]*Tabla134[[#This Row],[Cantidad 2021]]</calculatedColumnFormula>
    </tableColumn>
    <tableColumn id="10" name="Precio Unitario 2022" dataDxfId="57">
      <calculatedColumnFormula>+Tabla134[[#This Row],[Precio Unitario 2021]]*1.03</calculatedColumnFormula>
    </tableColumn>
    <tableColumn id="7" name="Cantidad 2022" dataDxfId="56"/>
    <tableColumn id="13" name="Total 2022" dataDxfId="55">
      <calculatedColumnFormula>+Tabla134[[#This Row],[Precio Unitario 2022]]*Tabla134[[#This Row],[Cantidad 2022]]</calculatedColumnFormula>
    </tableColumn>
    <tableColumn id="19" name="Precio Unitario 2023" dataDxfId="54">
      <calculatedColumnFormula>+Tabla134[[#This Row],[Precio Unitario 2022]]*1.03</calculatedColumnFormula>
    </tableColumn>
    <tableColumn id="18" name="Cantidad 2023" dataDxfId="53"/>
    <tableColumn id="17" name="Total 2023" dataDxfId="52">
      <calculatedColumnFormula>+Tabla134[[#This Row],[Cantidad 2023]]*Tabla134[[#This Row],[Precio Unitario 2023]]</calculatedColumnFormula>
    </tableColumn>
    <tableColumn id="16" name="Precio Unitario 2024" dataDxfId="51">
      <calculatedColumnFormula>+Tabla134[[#This Row],[Precio Unitario 2023]]*1.03</calculatedColumnFormula>
    </tableColumn>
    <tableColumn id="15" name="Cantidad 2024" dataDxfId="50"/>
    <tableColumn id="14" name="Total 2024" dataDxfId="49">
      <calculatedColumnFormula>+Tabla134[[#This Row],[Cantidad 2024]]*Tabla134[[#This Row],[Precio Unitario 2024]]</calculatedColumnFormula>
    </tableColumn>
    <tableColumn id="5" name="Total" dataDxfId="48">
      <calculatedColumnFormula>+E3*D3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1345" displayName="Tabla1345" ref="A2:S19" totalsRowShown="0" headerRowDxfId="47" dataDxfId="45" headerRowBorderDxfId="46" tableBorderDxfId="44" totalsRowBorderDxfId="43">
  <autoFilter ref="A2:S19"/>
  <tableColumns count="19">
    <tableColumn id="1" name="Código Prestación" dataDxfId="42"/>
    <tableColumn id="2" name="Nombre Prestación" dataDxfId="41"/>
    <tableColumn id="6" name="Tarifa" dataDxfId="40"/>
    <tableColumn id="3" name="Precio Unitario 2020" dataDxfId="39"/>
    <tableColumn id="4" name="Cantidad 2020" dataDxfId="38"/>
    <tableColumn id="11" name="Total 2020" dataDxfId="37">
      <calculatedColumnFormula>+Tabla1345[[#This Row],[Precio Unitario 2020]]*Tabla1345[[#This Row],[Cantidad 2020]]</calculatedColumnFormula>
    </tableColumn>
    <tableColumn id="9" name="Precio Unitario 2021" dataDxfId="36">
      <calculatedColumnFormula>+Tabla1345[[#This Row],[Precio Unitario 2020]]*1.03</calculatedColumnFormula>
    </tableColumn>
    <tableColumn id="8" name="Cantidad 2021" dataDxfId="35"/>
    <tableColumn id="12" name="Total 2021" dataDxfId="34">
      <calculatedColumnFormula>+Tabla1345[[#This Row],[Precio Unitario 2021]]*Tabla1345[[#This Row],[Cantidad 2021]]</calculatedColumnFormula>
    </tableColumn>
    <tableColumn id="10" name="Precio Unitario 2022" dataDxfId="33">
      <calculatedColumnFormula>+Tabla1345[[#This Row],[Precio Unitario 2021]]*1.03</calculatedColumnFormula>
    </tableColumn>
    <tableColumn id="7" name="Cantidad 2022" dataDxfId="32"/>
    <tableColumn id="13" name="Total 2022" dataDxfId="31">
      <calculatedColumnFormula>+Tabla1345[[#This Row],[Precio Unitario 2022]]*Tabla1345[[#This Row],[Cantidad 2022]]</calculatedColumnFormula>
    </tableColumn>
    <tableColumn id="19" name="Precio Unitario 2023" dataDxfId="30">
      <calculatedColumnFormula>+Tabla1345[[#This Row],[Precio Unitario 2022]]*1.03</calculatedColumnFormula>
    </tableColumn>
    <tableColumn id="18" name="Cantidad 2023" dataDxfId="29"/>
    <tableColumn id="17" name="Total 2023" dataDxfId="28">
      <calculatedColumnFormula>+Tabla1345[[#This Row],[Cantidad 2023]]*Tabla1345[[#This Row],[Precio Unitario 2023]]</calculatedColumnFormula>
    </tableColumn>
    <tableColumn id="16" name="Precio Unitario 2024" dataDxfId="27">
      <calculatedColumnFormula>+Tabla1345[[#This Row],[Precio Unitario 2023]]*1.03</calculatedColumnFormula>
    </tableColumn>
    <tableColumn id="15" name="Cantidad 2024" dataDxfId="26"/>
    <tableColumn id="14" name="Total 2024" dataDxfId="25">
      <calculatedColumnFormula>+Tabla1345[[#This Row],[Cantidad 2024]]*Tabla1345[[#This Row],[Precio Unitario 2024]]</calculatedColumnFormula>
    </tableColumn>
    <tableColumn id="5" name="Total" dataDxfId="24">
      <calculatedColumnFormula>+E3*D3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a13456" displayName="Tabla13456" ref="A2:S19" totalsRowShown="0" headerRowDxfId="23" dataDxfId="21" headerRowBorderDxfId="22" tableBorderDxfId="20" totalsRowBorderDxfId="19">
  <autoFilter ref="A2:S19"/>
  <tableColumns count="19">
    <tableColumn id="1" name="Código Prestación" dataDxfId="18"/>
    <tableColumn id="2" name="Nombre Prestación" dataDxfId="17"/>
    <tableColumn id="6" name="Tarifa" dataDxfId="16"/>
    <tableColumn id="3" name="Precio Unitario 2020" dataDxfId="15"/>
    <tableColumn id="4" name="Cantidad 2020" dataDxfId="14"/>
    <tableColumn id="11" name="Total 2020" dataDxfId="13">
      <calculatedColumnFormula>+Tabla13456[[#This Row],[Precio Unitario 2020]]*Tabla13456[[#This Row],[Cantidad 2020]]</calculatedColumnFormula>
    </tableColumn>
    <tableColumn id="9" name="Precio Unitario 2021" dataDxfId="12">
      <calculatedColumnFormula>+Tabla13456[[#This Row],[Precio Unitario 2020]]*1.03</calculatedColumnFormula>
    </tableColumn>
    <tableColumn id="8" name="Cantidad 2021" dataDxfId="11"/>
    <tableColumn id="12" name="Total 2021" dataDxfId="10">
      <calculatedColumnFormula>+Tabla13456[[#This Row],[Precio Unitario 2021]]*Tabla13456[[#This Row],[Cantidad 2021]]</calculatedColumnFormula>
    </tableColumn>
    <tableColumn id="10" name="Precio Unitario 2022" dataDxfId="9">
      <calculatedColumnFormula>+Tabla13456[[#This Row],[Precio Unitario 2021]]*1.03</calculatedColumnFormula>
    </tableColumn>
    <tableColumn id="7" name="Cantidad 2022" dataDxfId="8"/>
    <tableColumn id="13" name="Total 2022" dataDxfId="7">
      <calculatedColumnFormula>+Tabla13456[[#This Row],[Precio Unitario 2022]]*Tabla13456[[#This Row],[Cantidad 2022]]</calculatedColumnFormula>
    </tableColumn>
    <tableColumn id="19" name="Precio Unitario 2023" dataDxfId="6">
      <calculatedColumnFormula>+Tabla13456[[#This Row],[Precio Unitario 2022]]*1.03</calculatedColumnFormula>
    </tableColumn>
    <tableColumn id="18" name="Cantidad 2023" dataDxfId="5"/>
    <tableColumn id="17" name="Total 2023" dataDxfId="4">
      <calculatedColumnFormula>+Tabla13456[[#This Row],[Cantidad 2023]]*Tabla13456[[#This Row],[Precio Unitario 2023]]</calculatedColumnFormula>
    </tableColumn>
    <tableColumn id="16" name="Precio Unitario 2024" dataDxfId="3">
      <calculatedColumnFormula>+Tabla13456[[#This Row],[Precio Unitario 2023]]*1.03</calculatedColumnFormula>
    </tableColumn>
    <tableColumn id="15" name="Cantidad 2024" dataDxfId="2"/>
    <tableColumn id="14" name="Total 2024" dataDxfId="1">
      <calculatedColumnFormula>+Tabla13456[[#This Row],[Cantidad 2024]]*Tabla13456[[#This Row],[Precio Unitario 2024]]</calculatedColumnFormula>
    </tableColumn>
    <tableColumn id="5" name="Total" dataDxfId="0">
      <calculatedColumnFormula>+E3*D3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D3" activePane="bottomRight" state="frozen"/>
      <selection pane="topRight"/>
      <selection pane="bottomLeft"/>
      <selection pane="bottomRight" activeCell="D2" sqref="D2:R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8.25">
      <c r="A2" s="45" t="s">
        <v>28</v>
      </c>
      <c r="B2" s="4" t="s">
        <v>30</v>
      </c>
      <c r="C2" s="4" t="s">
        <v>29</v>
      </c>
      <c r="D2" s="4" t="s">
        <v>5</v>
      </c>
      <c r="E2" s="4" t="s">
        <v>6</v>
      </c>
      <c r="F2" s="4" t="s">
        <v>8</v>
      </c>
      <c r="G2" s="4" t="s">
        <v>10</v>
      </c>
      <c r="H2" s="4" t="s">
        <v>7</v>
      </c>
      <c r="I2" s="4" t="s">
        <v>9</v>
      </c>
      <c r="J2" s="4" t="s">
        <v>11</v>
      </c>
      <c r="K2" s="4" t="s">
        <v>12</v>
      </c>
      <c r="L2" s="5" t="s">
        <v>13</v>
      </c>
      <c r="M2" s="4" t="s">
        <v>31</v>
      </c>
      <c r="N2" s="4" t="s">
        <v>32</v>
      </c>
      <c r="O2" s="5" t="s">
        <v>33</v>
      </c>
      <c r="P2" s="4" t="s">
        <v>35</v>
      </c>
      <c r="Q2" s="4" t="s">
        <v>36</v>
      </c>
      <c r="R2" s="5" t="s">
        <v>37</v>
      </c>
      <c r="S2" s="5" t="s">
        <v>1</v>
      </c>
    </row>
    <row r="3" spans="1:19">
      <c r="A3" s="6"/>
      <c r="B3" s="7"/>
      <c r="C3" s="20"/>
      <c r="D3" s="18"/>
      <c r="E3" s="23"/>
      <c r="F3" s="24">
        <f>+Tabla1[[#This Row],[Precio Unitario 2020]]*Tabla1[[#This Row],[Cantidad 2020]]</f>
        <v>0</v>
      </c>
      <c r="G3" s="25">
        <f>+Tabla1[[#This Row],[Precio Unitario 2020]]*1.03</f>
        <v>0</v>
      </c>
      <c r="H3" s="25"/>
      <c r="I3" s="25">
        <f>+Tabla1[[#This Row],[Precio Unitario 2021]]*Tabla1[[#This Row],[Cantidad 2021]]</f>
        <v>0</v>
      </c>
      <c r="J3" s="25">
        <f>+Tabla1[[#This Row],[Precio Unitario 2021]]*1.03</f>
        <v>0</v>
      </c>
      <c r="K3" s="25"/>
      <c r="L3" s="25">
        <f>+Tabla1[[#This Row],[Precio Unitario 2022]]*Tabla1[[#This Row],[Cantidad 2022]]</f>
        <v>0</v>
      </c>
      <c r="M3" s="25">
        <f>+Tabla1[[#This Row],[Precio Unitario 2022]]*1.03</f>
        <v>0</v>
      </c>
      <c r="N3" s="25"/>
      <c r="O3" s="25">
        <f>+Tabla1[[#This Row],[Cantidad 2023]]*Tabla1[[#This Row],[Precio Unitario 2023]]</f>
        <v>0</v>
      </c>
      <c r="P3" s="25">
        <f>+Tabla1[[#This Row],[Precio Unitario 2023]]*1.03</f>
        <v>0</v>
      </c>
      <c r="Q3" s="25"/>
      <c r="R3" s="25">
        <f>+Tabla1[[#This Row],[Cantidad 2024]]*Tabla1[[#This Row],[Precio Unitario 2024]]</f>
        <v>0</v>
      </c>
      <c r="S3" s="29">
        <f>+Tabla1[[#This Row],[Total 2022]]+Tabla1[[#This Row],[Total 2021]]+Tabla1[[#This Row],[Total 2020]]+Tabla1[[#This Row],[Total 2023]]+Tabla1[[#This Row],[Total 2024]]</f>
        <v>0</v>
      </c>
    </row>
    <row r="4" spans="1:19">
      <c r="A4" s="6"/>
      <c r="B4" s="7"/>
      <c r="C4" s="20"/>
      <c r="D4" s="18"/>
      <c r="E4" s="23"/>
      <c r="F4" s="24">
        <f>+Tabla1[[#This Row],[Precio Unitario 2020]]*Tabla1[[#This Row],[Cantidad 2020]]</f>
        <v>0</v>
      </c>
      <c r="G4" s="25">
        <f>+Tabla1[[#This Row],[Precio Unitario 2020]]*1.03</f>
        <v>0</v>
      </c>
      <c r="H4" s="25"/>
      <c r="I4" s="25">
        <f>+Tabla1[[#This Row],[Precio Unitario 2021]]*Tabla1[[#This Row],[Cantidad 2021]]</f>
        <v>0</v>
      </c>
      <c r="J4" s="25">
        <f>+Tabla1[[#This Row],[Precio Unitario 2021]]*1.03</f>
        <v>0</v>
      </c>
      <c r="K4" s="25"/>
      <c r="L4" s="25">
        <f>+Tabla1[[#This Row],[Precio Unitario 2022]]*Tabla1[[#This Row],[Cantidad 2022]]</f>
        <v>0</v>
      </c>
      <c r="M4" s="25">
        <f>+Tabla1[[#This Row],[Precio Unitario 2022]]*1.03</f>
        <v>0</v>
      </c>
      <c r="N4" s="25"/>
      <c r="O4" s="25">
        <f>+Tabla1[[#This Row],[Cantidad 2023]]*Tabla1[[#This Row],[Precio Unitario 2023]]</f>
        <v>0</v>
      </c>
      <c r="P4" s="25">
        <f>+Tabla1[[#This Row],[Precio Unitario 2023]]*1.03</f>
        <v>0</v>
      </c>
      <c r="Q4" s="25"/>
      <c r="R4" s="25">
        <f>+Tabla1[[#This Row],[Cantidad 2024]]*Tabla1[[#This Row],[Precio Unitario 2024]]</f>
        <v>0</v>
      </c>
      <c r="S4" s="29">
        <f>+Tabla1[[#This Row],[Total 2022]]+Tabla1[[#This Row],[Total 2021]]+Tabla1[[#This Row],[Total 2020]]+Tabla1[[#This Row],[Total 2023]]+Tabla1[[#This Row],[Total 2024]]</f>
        <v>0</v>
      </c>
    </row>
    <row r="5" spans="1:19">
      <c r="A5" s="6"/>
      <c r="B5" s="7"/>
      <c r="C5" s="20"/>
      <c r="D5" s="18"/>
      <c r="E5" s="23"/>
      <c r="F5" s="24">
        <f>+Tabla1[[#This Row],[Precio Unitario 2020]]*Tabla1[[#This Row],[Cantidad 2020]]</f>
        <v>0</v>
      </c>
      <c r="G5" s="25">
        <f>+Tabla1[[#This Row],[Precio Unitario 2020]]*1.03</f>
        <v>0</v>
      </c>
      <c r="H5" s="25"/>
      <c r="I5" s="25">
        <f>+Tabla1[[#This Row],[Precio Unitario 2021]]*Tabla1[[#This Row],[Cantidad 2021]]</f>
        <v>0</v>
      </c>
      <c r="J5" s="25">
        <f>+Tabla1[[#This Row],[Precio Unitario 2021]]*1.03</f>
        <v>0</v>
      </c>
      <c r="K5" s="25"/>
      <c r="L5" s="25">
        <f>+Tabla1[[#This Row],[Precio Unitario 2022]]*Tabla1[[#This Row],[Cantidad 2022]]</f>
        <v>0</v>
      </c>
      <c r="M5" s="25">
        <f>+Tabla1[[#This Row],[Precio Unitario 2022]]*1.03</f>
        <v>0</v>
      </c>
      <c r="N5" s="25"/>
      <c r="O5" s="25">
        <f>+Tabla1[[#This Row],[Cantidad 2023]]*Tabla1[[#This Row],[Precio Unitario 2023]]</f>
        <v>0</v>
      </c>
      <c r="P5" s="25">
        <f>+Tabla1[[#This Row],[Precio Unitario 2023]]*1.03</f>
        <v>0</v>
      </c>
      <c r="Q5" s="25"/>
      <c r="R5" s="25">
        <f>+Tabla1[[#This Row],[Cantidad 2024]]*Tabla1[[#This Row],[Precio Unitario 2024]]</f>
        <v>0</v>
      </c>
      <c r="S5" s="29">
        <f>+Tabla1[[#This Row],[Total 2022]]+Tabla1[[#This Row],[Total 2021]]+Tabla1[[#This Row],[Total 2020]]+Tabla1[[#This Row],[Total 2023]]+Tabla1[[#This Row],[Total 2024]]</f>
        <v>0</v>
      </c>
    </row>
    <row r="6" spans="1:19">
      <c r="A6" s="6"/>
      <c r="B6" s="7"/>
      <c r="C6" s="20"/>
      <c r="D6" s="18"/>
      <c r="E6" s="23"/>
      <c r="F6" s="24">
        <f>+Tabla1[[#This Row],[Precio Unitario 2020]]*Tabla1[[#This Row],[Cantidad 2020]]</f>
        <v>0</v>
      </c>
      <c r="G6" s="25">
        <f>+Tabla1[[#This Row],[Precio Unitario 2020]]*1.03</f>
        <v>0</v>
      </c>
      <c r="H6" s="25"/>
      <c r="I6" s="25">
        <f>+Tabla1[[#This Row],[Precio Unitario 2021]]*Tabla1[[#This Row],[Cantidad 2021]]</f>
        <v>0</v>
      </c>
      <c r="J6" s="25">
        <f>+Tabla1[[#This Row],[Precio Unitario 2021]]*1.03</f>
        <v>0</v>
      </c>
      <c r="K6" s="25"/>
      <c r="L6" s="25">
        <f>+Tabla1[[#This Row],[Precio Unitario 2022]]*Tabla1[[#This Row],[Cantidad 2022]]</f>
        <v>0</v>
      </c>
      <c r="M6" s="25">
        <f>+Tabla1[[#This Row],[Precio Unitario 2022]]*1.03</f>
        <v>0</v>
      </c>
      <c r="N6" s="25"/>
      <c r="O6" s="25">
        <f>+Tabla1[[#This Row],[Cantidad 2023]]*Tabla1[[#This Row],[Precio Unitario 2023]]</f>
        <v>0</v>
      </c>
      <c r="P6" s="25">
        <f>+Tabla1[[#This Row],[Precio Unitario 2023]]*1.03</f>
        <v>0</v>
      </c>
      <c r="Q6" s="25"/>
      <c r="R6" s="25">
        <f>+Tabla1[[#This Row],[Cantidad 2024]]*Tabla1[[#This Row],[Precio Unitario 2024]]</f>
        <v>0</v>
      </c>
      <c r="S6" s="29">
        <f>+Tabla1[[#This Row],[Total 2022]]+Tabla1[[#This Row],[Total 2021]]+Tabla1[[#This Row],[Total 2020]]+Tabla1[[#This Row],[Total 2023]]+Tabla1[[#This Row],[Total 2024]]</f>
        <v>0</v>
      </c>
    </row>
    <row r="7" spans="1:19">
      <c r="A7" s="6"/>
      <c r="B7" s="7"/>
      <c r="C7" s="20"/>
      <c r="D7" s="18"/>
      <c r="E7" s="23"/>
      <c r="F7" s="24">
        <f>+Tabla1[[#This Row],[Precio Unitario 2020]]*Tabla1[[#This Row],[Cantidad 2020]]</f>
        <v>0</v>
      </c>
      <c r="G7" s="25">
        <f>+Tabla1[[#This Row],[Precio Unitario 2020]]*1.03</f>
        <v>0</v>
      </c>
      <c r="H7" s="25"/>
      <c r="I7" s="25">
        <f>+Tabla1[[#This Row],[Precio Unitario 2021]]*Tabla1[[#This Row],[Cantidad 2021]]</f>
        <v>0</v>
      </c>
      <c r="J7" s="25">
        <f>+Tabla1[[#This Row],[Precio Unitario 2021]]*1.03</f>
        <v>0</v>
      </c>
      <c r="K7" s="25"/>
      <c r="L7" s="25">
        <f>+Tabla1[[#This Row],[Precio Unitario 2022]]*Tabla1[[#This Row],[Cantidad 2022]]</f>
        <v>0</v>
      </c>
      <c r="M7" s="25">
        <f>+Tabla1[[#This Row],[Precio Unitario 2022]]*1.03</f>
        <v>0</v>
      </c>
      <c r="N7" s="25"/>
      <c r="O7" s="25">
        <f>+Tabla1[[#This Row],[Cantidad 2023]]*Tabla1[[#This Row],[Precio Unitario 2023]]</f>
        <v>0</v>
      </c>
      <c r="P7" s="25">
        <f>+Tabla1[[#This Row],[Precio Unitario 2023]]*1.03</f>
        <v>0</v>
      </c>
      <c r="Q7" s="25"/>
      <c r="R7" s="25">
        <f>+Tabla1[[#This Row],[Cantidad 2024]]*Tabla1[[#This Row],[Precio Unitario 2024]]</f>
        <v>0</v>
      </c>
      <c r="S7" s="29">
        <f>+Tabla1[[#This Row],[Total 2022]]+Tabla1[[#This Row],[Total 2021]]+Tabla1[[#This Row],[Total 2020]]+Tabla1[[#This Row],[Total 2023]]+Tabla1[[#This Row],[Total 2024]]</f>
        <v>0</v>
      </c>
    </row>
    <row r="8" spans="1:19">
      <c r="A8" s="6"/>
      <c r="B8" s="7"/>
      <c r="C8" s="20"/>
      <c r="D8" s="18"/>
      <c r="E8" s="23"/>
      <c r="F8" s="24">
        <f>+Tabla1[[#This Row],[Precio Unitario 2020]]*Tabla1[[#This Row],[Cantidad 2020]]</f>
        <v>0</v>
      </c>
      <c r="G8" s="25">
        <f>+Tabla1[[#This Row],[Precio Unitario 2020]]*1.03</f>
        <v>0</v>
      </c>
      <c r="H8" s="25"/>
      <c r="I8" s="25">
        <f>+Tabla1[[#This Row],[Precio Unitario 2021]]*Tabla1[[#This Row],[Cantidad 2021]]</f>
        <v>0</v>
      </c>
      <c r="J8" s="25">
        <f>+Tabla1[[#This Row],[Precio Unitario 2021]]*1.03</f>
        <v>0</v>
      </c>
      <c r="K8" s="25"/>
      <c r="L8" s="25">
        <f>+Tabla1[[#This Row],[Precio Unitario 2022]]*Tabla1[[#This Row],[Cantidad 2022]]</f>
        <v>0</v>
      </c>
      <c r="M8" s="25">
        <f>+Tabla1[[#This Row],[Precio Unitario 2022]]*1.03</f>
        <v>0</v>
      </c>
      <c r="N8" s="25"/>
      <c r="O8" s="25">
        <f>+Tabla1[[#This Row],[Cantidad 2023]]*Tabla1[[#This Row],[Precio Unitario 2023]]</f>
        <v>0</v>
      </c>
      <c r="P8" s="25">
        <f>+Tabla1[[#This Row],[Precio Unitario 2023]]*1.03</f>
        <v>0</v>
      </c>
      <c r="Q8" s="25"/>
      <c r="R8" s="25">
        <f>+Tabla1[[#This Row],[Cantidad 2024]]*Tabla1[[#This Row],[Precio Unitario 2024]]</f>
        <v>0</v>
      </c>
      <c r="S8" s="29">
        <f>+Tabla1[[#This Row],[Total 2022]]+Tabla1[[#This Row],[Total 2021]]+Tabla1[[#This Row],[Total 2020]]+Tabla1[[#This Row],[Total 2023]]+Tabla1[[#This Row],[Total 2024]]</f>
        <v>0</v>
      </c>
    </row>
    <row r="9" spans="1:19">
      <c r="A9" s="6"/>
      <c r="B9" s="7"/>
      <c r="C9" s="20"/>
      <c r="D9" s="18"/>
      <c r="E9" s="23"/>
      <c r="F9" s="24">
        <f>+Tabla1[[#This Row],[Precio Unitario 2020]]*Tabla1[[#This Row],[Cantidad 2020]]</f>
        <v>0</v>
      </c>
      <c r="G9" s="25">
        <f>+Tabla1[[#This Row],[Precio Unitario 2020]]*1.03</f>
        <v>0</v>
      </c>
      <c r="H9" s="25"/>
      <c r="I9" s="25">
        <f>+Tabla1[[#This Row],[Precio Unitario 2021]]*Tabla1[[#This Row],[Cantidad 2021]]</f>
        <v>0</v>
      </c>
      <c r="J9" s="25">
        <f>+Tabla1[[#This Row],[Precio Unitario 2021]]*1.03</f>
        <v>0</v>
      </c>
      <c r="K9" s="25"/>
      <c r="L9" s="25">
        <f>+Tabla1[[#This Row],[Precio Unitario 2022]]*Tabla1[[#This Row],[Cantidad 2022]]</f>
        <v>0</v>
      </c>
      <c r="M9" s="25">
        <f>+Tabla1[[#This Row],[Precio Unitario 2022]]*1.03</f>
        <v>0</v>
      </c>
      <c r="N9" s="25"/>
      <c r="O9" s="25">
        <f>+Tabla1[[#This Row],[Cantidad 2023]]*Tabla1[[#This Row],[Precio Unitario 2023]]</f>
        <v>0</v>
      </c>
      <c r="P9" s="25">
        <f>+Tabla1[[#This Row],[Precio Unitario 2023]]*1.03</f>
        <v>0</v>
      </c>
      <c r="Q9" s="25"/>
      <c r="R9" s="25">
        <f>+Tabla1[[#This Row],[Cantidad 2024]]*Tabla1[[#This Row],[Precio Unitario 2024]]</f>
        <v>0</v>
      </c>
      <c r="S9" s="29">
        <f>+Tabla1[[#This Row],[Total 2022]]+Tabla1[[#This Row],[Total 2021]]+Tabla1[[#This Row],[Total 2020]]+Tabla1[[#This Row],[Total 2023]]+Tabla1[[#This Row],[Total 2024]]</f>
        <v>0</v>
      </c>
    </row>
    <row r="10" spans="1:19">
      <c r="A10" s="6"/>
      <c r="B10" s="7"/>
      <c r="C10" s="20"/>
      <c r="D10" s="18"/>
      <c r="E10" s="23"/>
      <c r="F10" s="24">
        <f>+Tabla1[[#This Row],[Precio Unitario 2020]]*Tabla1[[#This Row],[Cantidad 2020]]</f>
        <v>0</v>
      </c>
      <c r="G10" s="25">
        <f>+Tabla1[[#This Row],[Precio Unitario 2020]]*1.03</f>
        <v>0</v>
      </c>
      <c r="H10" s="25"/>
      <c r="I10" s="25">
        <f>+Tabla1[[#This Row],[Precio Unitario 2021]]*Tabla1[[#This Row],[Cantidad 2021]]</f>
        <v>0</v>
      </c>
      <c r="J10" s="25">
        <f>+Tabla1[[#This Row],[Precio Unitario 2021]]*1.03</f>
        <v>0</v>
      </c>
      <c r="K10" s="25"/>
      <c r="L10" s="25">
        <f>+Tabla1[[#This Row],[Precio Unitario 2022]]*Tabla1[[#This Row],[Cantidad 2022]]</f>
        <v>0</v>
      </c>
      <c r="M10" s="25">
        <f>+Tabla1[[#This Row],[Precio Unitario 2022]]*1.03</f>
        <v>0</v>
      </c>
      <c r="N10" s="25"/>
      <c r="O10" s="25">
        <f>+Tabla1[[#This Row],[Cantidad 2023]]*Tabla1[[#This Row],[Precio Unitario 2023]]</f>
        <v>0</v>
      </c>
      <c r="P10" s="25">
        <f>+Tabla1[[#This Row],[Precio Unitario 2023]]*1.03</f>
        <v>0</v>
      </c>
      <c r="Q10" s="25"/>
      <c r="R10" s="25">
        <f>+Tabla1[[#This Row],[Cantidad 2024]]*Tabla1[[#This Row],[Precio Unitario 2024]]</f>
        <v>0</v>
      </c>
      <c r="S10" s="29">
        <f>+Tabla1[[#This Row],[Total 2022]]+Tabla1[[#This Row],[Total 2021]]+Tabla1[[#This Row],[Total 2020]]+Tabla1[[#This Row],[Total 2023]]+Tabla1[[#This Row],[Total 2024]]</f>
        <v>0</v>
      </c>
    </row>
    <row r="11" spans="1:19">
      <c r="A11" s="6"/>
      <c r="B11" s="7"/>
      <c r="C11" s="20"/>
      <c r="D11" s="18"/>
      <c r="E11" s="23"/>
      <c r="F11" s="24">
        <f>+Tabla1[[#This Row],[Precio Unitario 2020]]*Tabla1[[#This Row],[Cantidad 2020]]</f>
        <v>0</v>
      </c>
      <c r="G11" s="25">
        <f>+Tabla1[[#This Row],[Precio Unitario 2020]]*1.03</f>
        <v>0</v>
      </c>
      <c r="H11" s="25"/>
      <c r="I11" s="25">
        <f>+Tabla1[[#This Row],[Precio Unitario 2021]]*Tabla1[[#This Row],[Cantidad 2021]]</f>
        <v>0</v>
      </c>
      <c r="J11" s="25">
        <f>+Tabla1[[#This Row],[Precio Unitario 2021]]*1.03</f>
        <v>0</v>
      </c>
      <c r="K11" s="25"/>
      <c r="L11" s="25">
        <f>+Tabla1[[#This Row],[Precio Unitario 2022]]*Tabla1[[#This Row],[Cantidad 2022]]</f>
        <v>0</v>
      </c>
      <c r="M11" s="25">
        <f>+Tabla1[[#This Row],[Precio Unitario 2022]]*1.03</f>
        <v>0</v>
      </c>
      <c r="N11" s="25"/>
      <c r="O11" s="25">
        <f>+Tabla1[[#This Row],[Cantidad 2023]]*Tabla1[[#This Row],[Precio Unitario 2023]]</f>
        <v>0</v>
      </c>
      <c r="P11" s="25">
        <f>+Tabla1[[#This Row],[Precio Unitario 2023]]*1.03</f>
        <v>0</v>
      </c>
      <c r="Q11" s="25"/>
      <c r="R11" s="25">
        <f>+Tabla1[[#This Row],[Cantidad 2024]]*Tabla1[[#This Row],[Precio Unitario 2024]]</f>
        <v>0</v>
      </c>
      <c r="S11" s="29">
        <f>+Tabla1[[#This Row],[Total 2022]]+Tabla1[[#This Row],[Total 2021]]+Tabla1[[#This Row],[Total 2020]]+Tabla1[[#This Row],[Total 2023]]+Tabla1[[#This Row],[Total 2024]]</f>
        <v>0</v>
      </c>
    </row>
    <row r="12" spans="1:19">
      <c r="A12" s="6"/>
      <c r="B12" s="7"/>
      <c r="C12" s="20"/>
      <c r="D12" s="18"/>
      <c r="E12" s="23"/>
      <c r="F12" s="24">
        <f>+Tabla1[[#This Row],[Precio Unitario 2020]]*Tabla1[[#This Row],[Cantidad 2020]]</f>
        <v>0</v>
      </c>
      <c r="G12" s="25">
        <f>+Tabla1[[#This Row],[Precio Unitario 2020]]*1.03</f>
        <v>0</v>
      </c>
      <c r="H12" s="25"/>
      <c r="I12" s="25">
        <f>+Tabla1[[#This Row],[Precio Unitario 2021]]*Tabla1[[#This Row],[Cantidad 2021]]</f>
        <v>0</v>
      </c>
      <c r="J12" s="25">
        <f>+Tabla1[[#This Row],[Precio Unitario 2021]]*1.03</f>
        <v>0</v>
      </c>
      <c r="K12" s="25"/>
      <c r="L12" s="25">
        <f>+Tabla1[[#This Row],[Precio Unitario 2022]]*Tabla1[[#This Row],[Cantidad 2022]]</f>
        <v>0</v>
      </c>
      <c r="M12" s="25">
        <f>+Tabla1[[#This Row],[Precio Unitario 2022]]*1.03</f>
        <v>0</v>
      </c>
      <c r="N12" s="25"/>
      <c r="O12" s="25">
        <f>+Tabla1[[#This Row],[Cantidad 2023]]*Tabla1[[#This Row],[Precio Unitario 2023]]</f>
        <v>0</v>
      </c>
      <c r="P12" s="25">
        <f>+Tabla1[[#This Row],[Precio Unitario 2023]]*1.03</f>
        <v>0</v>
      </c>
      <c r="Q12" s="25"/>
      <c r="R12" s="25">
        <f>+Tabla1[[#This Row],[Cantidad 2024]]*Tabla1[[#This Row],[Precio Unitario 2024]]</f>
        <v>0</v>
      </c>
      <c r="S12" s="29">
        <f>+Tabla1[[#This Row],[Total 2022]]+Tabla1[[#This Row],[Total 2021]]+Tabla1[[#This Row],[Total 2020]]+Tabla1[[#This Row],[Total 2023]]+Tabla1[[#This Row],[Total 2024]]</f>
        <v>0</v>
      </c>
    </row>
    <row r="13" spans="1:19">
      <c r="A13" s="6"/>
      <c r="B13" s="7"/>
      <c r="C13" s="20"/>
      <c r="D13" s="18"/>
      <c r="E13" s="23"/>
      <c r="F13" s="24">
        <f>+Tabla1[[#This Row],[Precio Unitario 2020]]*Tabla1[[#This Row],[Cantidad 2020]]</f>
        <v>0</v>
      </c>
      <c r="G13" s="25">
        <f>+Tabla1[[#This Row],[Precio Unitario 2020]]*1.03</f>
        <v>0</v>
      </c>
      <c r="H13" s="25"/>
      <c r="I13" s="25">
        <f>+Tabla1[[#This Row],[Precio Unitario 2021]]*Tabla1[[#This Row],[Cantidad 2021]]</f>
        <v>0</v>
      </c>
      <c r="J13" s="25">
        <f>+Tabla1[[#This Row],[Precio Unitario 2021]]*1.03</f>
        <v>0</v>
      </c>
      <c r="K13" s="25"/>
      <c r="L13" s="25">
        <f>+Tabla1[[#This Row],[Precio Unitario 2022]]*Tabla1[[#This Row],[Cantidad 2022]]</f>
        <v>0</v>
      </c>
      <c r="M13" s="25">
        <f>+Tabla1[[#This Row],[Precio Unitario 2022]]*1.03</f>
        <v>0</v>
      </c>
      <c r="N13" s="25"/>
      <c r="O13" s="25">
        <f>+Tabla1[[#This Row],[Cantidad 2023]]*Tabla1[[#This Row],[Precio Unitario 2023]]</f>
        <v>0</v>
      </c>
      <c r="P13" s="25">
        <f>+Tabla1[[#This Row],[Precio Unitario 2023]]*1.03</f>
        <v>0</v>
      </c>
      <c r="Q13" s="25"/>
      <c r="R13" s="25">
        <f>+Tabla1[[#This Row],[Cantidad 2024]]*Tabla1[[#This Row],[Precio Unitario 2024]]</f>
        <v>0</v>
      </c>
      <c r="S13" s="29">
        <f>+Tabla1[[#This Row],[Total 2022]]+Tabla1[[#This Row],[Total 2021]]+Tabla1[[#This Row],[Total 2020]]+Tabla1[[#This Row],[Total 2023]]+Tabla1[[#This Row],[Total 2024]]</f>
        <v>0</v>
      </c>
    </row>
    <row r="14" spans="1:19">
      <c r="A14" s="6"/>
      <c r="B14" s="7"/>
      <c r="C14" s="20"/>
      <c r="D14" s="18"/>
      <c r="E14" s="23"/>
      <c r="F14" s="24">
        <f>+Tabla1[[#This Row],[Precio Unitario 2020]]*Tabla1[[#This Row],[Cantidad 2020]]</f>
        <v>0</v>
      </c>
      <c r="G14" s="25">
        <f>+Tabla1[[#This Row],[Precio Unitario 2020]]*1.03</f>
        <v>0</v>
      </c>
      <c r="H14" s="25"/>
      <c r="I14" s="25">
        <f>+Tabla1[[#This Row],[Precio Unitario 2021]]*Tabla1[[#This Row],[Cantidad 2021]]</f>
        <v>0</v>
      </c>
      <c r="J14" s="25">
        <f>+Tabla1[[#This Row],[Precio Unitario 2021]]*1.03</f>
        <v>0</v>
      </c>
      <c r="K14" s="25"/>
      <c r="L14" s="25">
        <f>+Tabla1[[#This Row],[Precio Unitario 2022]]*Tabla1[[#This Row],[Cantidad 2022]]</f>
        <v>0</v>
      </c>
      <c r="M14" s="25">
        <f>+Tabla1[[#This Row],[Precio Unitario 2022]]*1.03</f>
        <v>0</v>
      </c>
      <c r="N14" s="25"/>
      <c r="O14" s="25">
        <f>+Tabla1[[#This Row],[Cantidad 2023]]*Tabla1[[#This Row],[Precio Unitario 2023]]</f>
        <v>0</v>
      </c>
      <c r="P14" s="25">
        <f>+Tabla1[[#This Row],[Precio Unitario 2023]]*1.03</f>
        <v>0</v>
      </c>
      <c r="Q14" s="25"/>
      <c r="R14" s="25">
        <f>+Tabla1[[#This Row],[Cantidad 2024]]*Tabla1[[#This Row],[Precio Unitario 2024]]</f>
        <v>0</v>
      </c>
      <c r="S14" s="29">
        <f>+Tabla1[[#This Row],[Total 2022]]+Tabla1[[#This Row],[Total 2021]]+Tabla1[[#This Row],[Total 2020]]+Tabla1[[#This Row],[Total 2023]]+Tabla1[[#This Row],[Total 2024]]</f>
        <v>0</v>
      </c>
    </row>
    <row r="15" spans="1:19">
      <c r="A15" s="6"/>
      <c r="B15" s="7"/>
      <c r="C15" s="20"/>
      <c r="D15" s="18"/>
      <c r="E15" s="23"/>
      <c r="F15" s="24">
        <f>+Tabla1[[#This Row],[Precio Unitario 2020]]*Tabla1[[#This Row],[Cantidad 2020]]</f>
        <v>0</v>
      </c>
      <c r="G15" s="25">
        <f>+Tabla1[[#This Row],[Precio Unitario 2020]]*1.03</f>
        <v>0</v>
      </c>
      <c r="H15" s="25"/>
      <c r="I15" s="25">
        <f>+Tabla1[[#This Row],[Precio Unitario 2021]]*Tabla1[[#This Row],[Cantidad 2021]]</f>
        <v>0</v>
      </c>
      <c r="J15" s="25">
        <f>+Tabla1[[#This Row],[Precio Unitario 2021]]*1.03</f>
        <v>0</v>
      </c>
      <c r="K15" s="25"/>
      <c r="L15" s="25">
        <f>+Tabla1[[#This Row],[Precio Unitario 2022]]*Tabla1[[#This Row],[Cantidad 2022]]</f>
        <v>0</v>
      </c>
      <c r="M15" s="25">
        <f>+Tabla1[[#This Row],[Precio Unitario 2022]]*1.03</f>
        <v>0</v>
      </c>
      <c r="N15" s="25"/>
      <c r="O15" s="25">
        <f>+Tabla1[[#This Row],[Cantidad 2023]]*Tabla1[[#This Row],[Precio Unitario 2023]]</f>
        <v>0</v>
      </c>
      <c r="P15" s="25">
        <f>+Tabla1[[#This Row],[Precio Unitario 2023]]*1.03</f>
        <v>0</v>
      </c>
      <c r="Q15" s="25"/>
      <c r="R15" s="25">
        <f>+Tabla1[[#This Row],[Cantidad 2024]]*Tabla1[[#This Row],[Precio Unitario 2024]]</f>
        <v>0</v>
      </c>
      <c r="S15" s="29">
        <f>+Tabla1[[#This Row],[Total 2022]]+Tabla1[[#This Row],[Total 2021]]+Tabla1[[#This Row],[Total 2020]]+Tabla1[[#This Row],[Total 2023]]+Tabla1[[#This Row],[Total 2024]]</f>
        <v>0</v>
      </c>
    </row>
    <row r="16" spans="1:19">
      <c r="A16" s="6"/>
      <c r="B16" s="7"/>
      <c r="C16" s="20"/>
      <c r="D16" s="18"/>
      <c r="E16" s="23"/>
      <c r="F16" s="24">
        <f>+Tabla1[[#This Row],[Precio Unitario 2020]]*Tabla1[[#This Row],[Cantidad 2020]]</f>
        <v>0</v>
      </c>
      <c r="G16" s="25">
        <f>+Tabla1[[#This Row],[Precio Unitario 2020]]*1.03</f>
        <v>0</v>
      </c>
      <c r="H16" s="25"/>
      <c r="I16" s="25">
        <f>+Tabla1[[#This Row],[Precio Unitario 2021]]*Tabla1[[#This Row],[Cantidad 2021]]</f>
        <v>0</v>
      </c>
      <c r="J16" s="25">
        <f>+Tabla1[[#This Row],[Precio Unitario 2021]]*1.03</f>
        <v>0</v>
      </c>
      <c r="K16" s="25"/>
      <c r="L16" s="25">
        <f>+Tabla1[[#This Row],[Precio Unitario 2022]]*Tabla1[[#This Row],[Cantidad 2022]]</f>
        <v>0</v>
      </c>
      <c r="M16" s="25">
        <f>+Tabla1[[#This Row],[Precio Unitario 2022]]*1.03</f>
        <v>0</v>
      </c>
      <c r="N16" s="25"/>
      <c r="O16" s="25">
        <f>+Tabla1[[#This Row],[Cantidad 2023]]*Tabla1[[#This Row],[Precio Unitario 2023]]</f>
        <v>0</v>
      </c>
      <c r="P16" s="25">
        <f>+Tabla1[[#This Row],[Precio Unitario 2023]]*1.03</f>
        <v>0</v>
      </c>
      <c r="Q16" s="25"/>
      <c r="R16" s="25">
        <f>+Tabla1[[#This Row],[Cantidad 2024]]*Tabla1[[#This Row],[Precio Unitario 2024]]</f>
        <v>0</v>
      </c>
      <c r="S16" s="29">
        <f>+Tabla1[[#This Row],[Total 2022]]+Tabla1[[#This Row],[Total 2021]]+Tabla1[[#This Row],[Total 2020]]+Tabla1[[#This Row],[Total 2023]]+Tabla1[[#This Row],[Total 2024]]</f>
        <v>0</v>
      </c>
    </row>
    <row r="17" spans="1:19">
      <c r="A17" s="6"/>
      <c r="B17" s="7"/>
      <c r="C17" s="20"/>
      <c r="D17" s="18"/>
      <c r="E17" s="23"/>
      <c r="F17" s="24">
        <f>+Tabla1[[#This Row],[Precio Unitario 2020]]*Tabla1[[#This Row],[Cantidad 2020]]</f>
        <v>0</v>
      </c>
      <c r="G17" s="25">
        <f>+Tabla1[[#This Row],[Precio Unitario 2020]]*1.03</f>
        <v>0</v>
      </c>
      <c r="H17" s="25"/>
      <c r="I17" s="25">
        <f>+Tabla1[[#This Row],[Precio Unitario 2021]]*Tabla1[[#This Row],[Cantidad 2021]]</f>
        <v>0</v>
      </c>
      <c r="J17" s="25">
        <f>+Tabla1[[#This Row],[Precio Unitario 2021]]*1.03</f>
        <v>0</v>
      </c>
      <c r="K17" s="25"/>
      <c r="L17" s="25">
        <f>+Tabla1[[#This Row],[Precio Unitario 2022]]*Tabla1[[#This Row],[Cantidad 2022]]</f>
        <v>0</v>
      </c>
      <c r="M17" s="25">
        <f>+Tabla1[[#This Row],[Precio Unitario 2022]]*1.03</f>
        <v>0</v>
      </c>
      <c r="N17" s="25"/>
      <c r="O17" s="25">
        <f>+Tabla1[[#This Row],[Cantidad 2023]]*Tabla1[[#This Row],[Precio Unitario 2023]]</f>
        <v>0</v>
      </c>
      <c r="P17" s="25">
        <f>+Tabla1[[#This Row],[Precio Unitario 2023]]*1.03</f>
        <v>0</v>
      </c>
      <c r="Q17" s="25"/>
      <c r="R17" s="25">
        <f>+Tabla1[[#This Row],[Cantidad 2024]]*Tabla1[[#This Row],[Precio Unitario 2024]]</f>
        <v>0</v>
      </c>
      <c r="S17" s="29">
        <f>+Tabla1[[#This Row],[Total 2022]]+Tabla1[[#This Row],[Total 2021]]+Tabla1[[#This Row],[Total 2020]]+Tabla1[[#This Row],[Total 2023]]+Tabla1[[#This Row],[Total 2024]]</f>
        <v>0</v>
      </c>
    </row>
    <row r="18" spans="1:19">
      <c r="A18" s="13"/>
      <c r="B18" s="8"/>
      <c r="C18" s="21"/>
      <c r="D18" s="31"/>
      <c r="E18" s="26"/>
      <c r="F18" s="27">
        <f>+Tabla1[[#This Row],[Precio Unitario 2020]]*Tabla1[[#This Row],[Cantidad 2020]]</f>
        <v>0</v>
      </c>
      <c r="G18" s="28">
        <f>+Tabla1[[#This Row],[Precio Unitario 2020]]*1.03</f>
        <v>0</v>
      </c>
      <c r="H18" s="28"/>
      <c r="I18" s="28">
        <f>+Tabla1[[#This Row],[Precio Unitario 2021]]*Tabla1[[#This Row],[Cantidad 2021]]</f>
        <v>0</v>
      </c>
      <c r="J18" s="28">
        <f>+Tabla1[[#This Row],[Precio Unitario 2021]]*1.03</f>
        <v>0</v>
      </c>
      <c r="K18" s="28"/>
      <c r="L18" s="28">
        <f>+Tabla1[[#This Row],[Precio Unitario 2022]]*Tabla1[[#This Row],[Cantidad 2022]]</f>
        <v>0</v>
      </c>
      <c r="M18" s="28">
        <f>+Tabla1[[#This Row],[Precio Unitario 2022]]*1.03</f>
        <v>0</v>
      </c>
      <c r="N18" s="28"/>
      <c r="O18" s="28">
        <f>+Tabla1[[#This Row],[Cantidad 2023]]*Tabla1[[#This Row],[Precio Unitario 2023]]</f>
        <v>0</v>
      </c>
      <c r="P18" s="28">
        <f>+Tabla1[[#This Row],[Precio Unitario 2023]]*1.03</f>
        <v>0</v>
      </c>
      <c r="Q18" s="28"/>
      <c r="R18" s="28">
        <f>+Tabla1[[#This Row],[Cantidad 2024]]*Tabla1[[#This Row],[Precio Unitario 2024]]</f>
        <v>0</v>
      </c>
      <c r="S18" s="29">
        <f>+Tabla1[[#This Row],[Total 2022]]+Tabla1[[#This Row],[Total 2021]]+Tabla1[[#This Row],[Total 2020]]+Tabla1[[#This Row],[Total 2023]]+Tabla1[[#This Row],[Total 2024]]</f>
        <v>0</v>
      </c>
    </row>
    <row r="19" spans="1:19">
      <c r="A19" s="16" t="s">
        <v>15</v>
      </c>
      <c r="B19" s="17"/>
      <c r="C19" s="17"/>
      <c r="D19" s="19"/>
      <c r="E19" s="19"/>
      <c r="F19" s="22">
        <f>SUM(F3:F18)</f>
        <v>0</v>
      </c>
      <c r="G19" s="19"/>
      <c r="H19" s="19"/>
      <c r="I19" s="22">
        <f>SUM(I3:I18)</f>
        <v>0</v>
      </c>
      <c r="J19" s="19"/>
      <c r="K19" s="19"/>
      <c r="L19" s="22">
        <f>SUM(L3:L18)</f>
        <v>0</v>
      </c>
      <c r="M19" s="19"/>
      <c r="N19" s="19"/>
      <c r="O19" s="22">
        <f>SUM(O3:O18)</f>
        <v>0</v>
      </c>
      <c r="P19" s="19"/>
      <c r="Q19" s="19"/>
      <c r="R19" s="22">
        <f>SUM(R3:R18)</f>
        <v>0</v>
      </c>
      <c r="S19" s="30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2" t="s">
        <v>34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D3" activePane="bottomRight" state="frozen"/>
      <selection pane="topRight"/>
      <selection pane="bottomLeft"/>
      <selection pane="bottomRight" activeCell="D2" sqref="D2:R2"/>
    </sheetView>
  </sheetViews>
  <sheetFormatPr baseColWidth="10" defaultColWidth="16.28515625" defaultRowHeight="12.75"/>
  <cols>
    <col min="1" max="1" width="14.85546875" style="11" customWidth="1"/>
    <col min="2" max="2" width="15.140625" style="11" bestFit="1" customWidth="1"/>
    <col min="3" max="3" width="17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8.25">
      <c r="A2" s="45" t="s">
        <v>28</v>
      </c>
      <c r="B2" s="4" t="s">
        <v>30</v>
      </c>
      <c r="C2" s="4" t="s">
        <v>29</v>
      </c>
      <c r="D2" s="4" t="s">
        <v>5</v>
      </c>
      <c r="E2" s="4" t="s">
        <v>6</v>
      </c>
      <c r="F2" s="4" t="s">
        <v>8</v>
      </c>
      <c r="G2" s="4" t="s">
        <v>10</v>
      </c>
      <c r="H2" s="4" t="s">
        <v>7</v>
      </c>
      <c r="I2" s="4" t="s">
        <v>9</v>
      </c>
      <c r="J2" s="4" t="s">
        <v>11</v>
      </c>
      <c r="K2" s="4" t="s">
        <v>12</v>
      </c>
      <c r="L2" s="5" t="s">
        <v>13</v>
      </c>
      <c r="M2" s="4" t="s">
        <v>31</v>
      </c>
      <c r="N2" s="4" t="s">
        <v>32</v>
      </c>
      <c r="O2" s="5" t="s">
        <v>33</v>
      </c>
      <c r="P2" s="4" t="s">
        <v>35</v>
      </c>
      <c r="Q2" s="4" t="s">
        <v>36</v>
      </c>
      <c r="R2" s="5" t="s">
        <v>37</v>
      </c>
      <c r="S2" s="5" t="s">
        <v>1</v>
      </c>
    </row>
    <row r="3" spans="1:19">
      <c r="A3" s="6"/>
      <c r="B3" s="7"/>
      <c r="C3" s="20"/>
      <c r="D3" s="18"/>
      <c r="E3" s="23"/>
      <c r="F3" s="24">
        <f>+Tabla13[[#This Row],[Precio Unitario 2020]]*Tabla13[[#This Row],[Cantidad 2020]]</f>
        <v>0</v>
      </c>
      <c r="G3" s="25">
        <f>+Tabla13[[#This Row],[Precio Unitario 2020]]*1.03</f>
        <v>0</v>
      </c>
      <c r="H3" s="25"/>
      <c r="I3" s="25">
        <f>+Tabla13[[#This Row],[Precio Unitario 2021]]*Tabla13[[#This Row],[Cantidad 2021]]</f>
        <v>0</v>
      </c>
      <c r="J3" s="25">
        <f>+Tabla13[[#This Row],[Precio Unitario 2021]]*1.03</f>
        <v>0</v>
      </c>
      <c r="K3" s="25"/>
      <c r="L3" s="25">
        <f>+Tabla13[[#This Row],[Precio Unitario 2022]]*Tabla13[[#This Row],[Cantidad 2022]]</f>
        <v>0</v>
      </c>
      <c r="M3" s="25">
        <f>+Tabla13[[#This Row],[Precio Unitario 2022]]*1.03</f>
        <v>0</v>
      </c>
      <c r="N3" s="25"/>
      <c r="O3" s="25">
        <f>+Tabla13[[#This Row],[Cantidad 2023]]*Tabla13[[#This Row],[Precio Unitario 2023]]</f>
        <v>0</v>
      </c>
      <c r="P3" s="25">
        <f>+Tabla13[[#This Row],[Precio Unitario 2023]]*1.03</f>
        <v>0</v>
      </c>
      <c r="Q3" s="25"/>
      <c r="R3" s="25">
        <f>+Tabla13[[#This Row],[Cantidad 2024]]*Tabla13[[#This Row],[Precio Unitario 2024]]</f>
        <v>0</v>
      </c>
      <c r="S3" s="29">
        <f>+Tabla13[[#This Row],[Total 2022]]+Tabla13[[#This Row],[Total 2021]]+Tabla13[[#This Row],[Total 2020]]+Tabla13[[#This Row],[Total 2023]]+Tabla13[[#This Row],[Total 2024]]</f>
        <v>0</v>
      </c>
    </row>
    <row r="4" spans="1:19">
      <c r="A4" s="6"/>
      <c r="B4" s="7"/>
      <c r="C4" s="20"/>
      <c r="D4" s="18"/>
      <c r="E4" s="23"/>
      <c r="F4" s="24">
        <f>+Tabla13[[#This Row],[Precio Unitario 2020]]*Tabla13[[#This Row],[Cantidad 2020]]</f>
        <v>0</v>
      </c>
      <c r="G4" s="25">
        <f>+Tabla13[[#This Row],[Precio Unitario 2020]]*1.03</f>
        <v>0</v>
      </c>
      <c r="H4" s="25"/>
      <c r="I4" s="25">
        <f>+Tabla13[[#This Row],[Precio Unitario 2021]]*Tabla13[[#This Row],[Cantidad 2021]]</f>
        <v>0</v>
      </c>
      <c r="J4" s="25">
        <f>+Tabla13[[#This Row],[Precio Unitario 2021]]*1.03</f>
        <v>0</v>
      </c>
      <c r="K4" s="25"/>
      <c r="L4" s="25">
        <f>+Tabla13[[#This Row],[Precio Unitario 2022]]*Tabla13[[#This Row],[Cantidad 2022]]</f>
        <v>0</v>
      </c>
      <c r="M4" s="25">
        <f>+Tabla13[[#This Row],[Precio Unitario 2022]]*1.03</f>
        <v>0</v>
      </c>
      <c r="N4" s="25"/>
      <c r="O4" s="25">
        <f>+Tabla13[[#This Row],[Cantidad 2023]]*Tabla13[[#This Row],[Precio Unitario 2023]]</f>
        <v>0</v>
      </c>
      <c r="P4" s="25">
        <f>+Tabla13[[#This Row],[Precio Unitario 2023]]*1.03</f>
        <v>0</v>
      </c>
      <c r="Q4" s="25"/>
      <c r="R4" s="25">
        <f>+Tabla13[[#This Row],[Cantidad 2024]]*Tabla13[[#This Row],[Precio Unitario 2024]]</f>
        <v>0</v>
      </c>
      <c r="S4" s="29">
        <f>+Tabla13[[#This Row],[Total 2022]]+Tabla13[[#This Row],[Total 2021]]+Tabla13[[#This Row],[Total 2020]]+Tabla13[[#This Row],[Total 2023]]+Tabla13[[#This Row],[Total 2024]]</f>
        <v>0</v>
      </c>
    </row>
    <row r="5" spans="1:19">
      <c r="A5" s="6"/>
      <c r="B5" s="7"/>
      <c r="C5" s="20"/>
      <c r="D5" s="18"/>
      <c r="E5" s="23"/>
      <c r="F5" s="24">
        <f>+Tabla13[[#This Row],[Precio Unitario 2020]]*Tabla13[[#This Row],[Cantidad 2020]]</f>
        <v>0</v>
      </c>
      <c r="G5" s="25">
        <f>+Tabla13[[#This Row],[Precio Unitario 2020]]*1.03</f>
        <v>0</v>
      </c>
      <c r="H5" s="25"/>
      <c r="I5" s="25">
        <f>+Tabla13[[#This Row],[Precio Unitario 2021]]*Tabla13[[#This Row],[Cantidad 2021]]</f>
        <v>0</v>
      </c>
      <c r="J5" s="25">
        <f>+Tabla13[[#This Row],[Precio Unitario 2021]]*1.03</f>
        <v>0</v>
      </c>
      <c r="K5" s="25"/>
      <c r="L5" s="25">
        <f>+Tabla13[[#This Row],[Precio Unitario 2022]]*Tabla13[[#This Row],[Cantidad 2022]]</f>
        <v>0</v>
      </c>
      <c r="M5" s="25">
        <f>+Tabla13[[#This Row],[Precio Unitario 2022]]*1.03</f>
        <v>0</v>
      </c>
      <c r="N5" s="25"/>
      <c r="O5" s="25">
        <f>+Tabla13[[#This Row],[Cantidad 2023]]*Tabla13[[#This Row],[Precio Unitario 2023]]</f>
        <v>0</v>
      </c>
      <c r="P5" s="25">
        <f>+Tabla13[[#This Row],[Precio Unitario 2023]]*1.03</f>
        <v>0</v>
      </c>
      <c r="Q5" s="25"/>
      <c r="R5" s="25">
        <f>+Tabla13[[#This Row],[Cantidad 2024]]*Tabla13[[#This Row],[Precio Unitario 2024]]</f>
        <v>0</v>
      </c>
      <c r="S5" s="29">
        <f>+Tabla13[[#This Row],[Total 2022]]+Tabla13[[#This Row],[Total 2021]]+Tabla13[[#This Row],[Total 2020]]+Tabla13[[#This Row],[Total 2023]]+Tabla13[[#This Row],[Total 2024]]</f>
        <v>0</v>
      </c>
    </row>
    <row r="6" spans="1:19">
      <c r="A6" s="6"/>
      <c r="B6" s="7"/>
      <c r="C6" s="20"/>
      <c r="D6" s="18"/>
      <c r="E6" s="23"/>
      <c r="F6" s="24">
        <f>+Tabla13[[#This Row],[Precio Unitario 2020]]*Tabla13[[#This Row],[Cantidad 2020]]</f>
        <v>0</v>
      </c>
      <c r="G6" s="25">
        <f>+Tabla13[[#This Row],[Precio Unitario 2020]]*1.03</f>
        <v>0</v>
      </c>
      <c r="H6" s="25"/>
      <c r="I6" s="25">
        <f>+Tabla13[[#This Row],[Precio Unitario 2021]]*Tabla13[[#This Row],[Cantidad 2021]]</f>
        <v>0</v>
      </c>
      <c r="J6" s="25">
        <f>+Tabla13[[#This Row],[Precio Unitario 2021]]*1.03</f>
        <v>0</v>
      </c>
      <c r="K6" s="25"/>
      <c r="L6" s="25">
        <f>+Tabla13[[#This Row],[Precio Unitario 2022]]*Tabla13[[#This Row],[Cantidad 2022]]</f>
        <v>0</v>
      </c>
      <c r="M6" s="25">
        <f>+Tabla13[[#This Row],[Precio Unitario 2022]]*1.03</f>
        <v>0</v>
      </c>
      <c r="N6" s="25"/>
      <c r="O6" s="25">
        <f>+Tabla13[[#This Row],[Cantidad 2023]]*Tabla13[[#This Row],[Precio Unitario 2023]]</f>
        <v>0</v>
      </c>
      <c r="P6" s="25">
        <f>+Tabla13[[#This Row],[Precio Unitario 2023]]*1.03</f>
        <v>0</v>
      </c>
      <c r="Q6" s="25"/>
      <c r="R6" s="25">
        <f>+Tabla13[[#This Row],[Cantidad 2024]]*Tabla13[[#This Row],[Precio Unitario 2024]]</f>
        <v>0</v>
      </c>
      <c r="S6" s="29">
        <f>+Tabla13[[#This Row],[Total 2022]]+Tabla13[[#This Row],[Total 2021]]+Tabla13[[#This Row],[Total 2020]]+Tabla13[[#This Row],[Total 2023]]+Tabla13[[#This Row],[Total 2024]]</f>
        <v>0</v>
      </c>
    </row>
    <row r="7" spans="1:19">
      <c r="A7" s="6"/>
      <c r="B7" s="7"/>
      <c r="C7" s="20"/>
      <c r="D7" s="18"/>
      <c r="E7" s="23"/>
      <c r="F7" s="24">
        <f>+Tabla13[[#This Row],[Precio Unitario 2020]]*Tabla13[[#This Row],[Cantidad 2020]]</f>
        <v>0</v>
      </c>
      <c r="G7" s="25">
        <f>+Tabla13[[#This Row],[Precio Unitario 2020]]*1.03</f>
        <v>0</v>
      </c>
      <c r="H7" s="25"/>
      <c r="I7" s="25">
        <f>+Tabla13[[#This Row],[Precio Unitario 2021]]*Tabla13[[#This Row],[Cantidad 2021]]</f>
        <v>0</v>
      </c>
      <c r="J7" s="25">
        <f>+Tabla13[[#This Row],[Precio Unitario 2021]]*1.03</f>
        <v>0</v>
      </c>
      <c r="K7" s="25"/>
      <c r="L7" s="25">
        <f>+Tabla13[[#This Row],[Precio Unitario 2022]]*Tabla13[[#This Row],[Cantidad 2022]]</f>
        <v>0</v>
      </c>
      <c r="M7" s="25">
        <f>+Tabla13[[#This Row],[Precio Unitario 2022]]*1.03</f>
        <v>0</v>
      </c>
      <c r="N7" s="25"/>
      <c r="O7" s="25">
        <f>+Tabla13[[#This Row],[Cantidad 2023]]*Tabla13[[#This Row],[Precio Unitario 2023]]</f>
        <v>0</v>
      </c>
      <c r="P7" s="25">
        <f>+Tabla13[[#This Row],[Precio Unitario 2023]]*1.03</f>
        <v>0</v>
      </c>
      <c r="Q7" s="25"/>
      <c r="R7" s="25">
        <f>+Tabla13[[#This Row],[Cantidad 2024]]*Tabla13[[#This Row],[Precio Unitario 2024]]</f>
        <v>0</v>
      </c>
      <c r="S7" s="29">
        <f>+Tabla13[[#This Row],[Total 2022]]+Tabla13[[#This Row],[Total 2021]]+Tabla13[[#This Row],[Total 2020]]+Tabla13[[#This Row],[Total 2023]]+Tabla13[[#This Row],[Total 2024]]</f>
        <v>0</v>
      </c>
    </row>
    <row r="8" spans="1:19">
      <c r="A8" s="6"/>
      <c r="B8" s="7"/>
      <c r="C8" s="20"/>
      <c r="D8" s="18"/>
      <c r="E8" s="23"/>
      <c r="F8" s="24">
        <f>+Tabla13[[#This Row],[Precio Unitario 2020]]*Tabla13[[#This Row],[Cantidad 2020]]</f>
        <v>0</v>
      </c>
      <c r="G8" s="25">
        <f>+Tabla13[[#This Row],[Precio Unitario 2020]]*1.03</f>
        <v>0</v>
      </c>
      <c r="H8" s="25"/>
      <c r="I8" s="25">
        <f>+Tabla13[[#This Row],[Precio Unitario 2021]]*Tabla13[[#This Row],[Cantidad 2021]]</f>
        <v>0</v>
      </c>
      <c r="J8" s="25">
        <f>+Tabla13[[#This Row],[Precio Unitario 2021]]*1.03</f>
        <v>0</v>
      </c>
      <c r="K8" s="25"/>
      <c r="L8" s="25">
        <f>+Tabla13[[#This Row],[Precio Unitario 2022]]*Tabla13[[#This Row],[Cantidad 2022]]</f>
        <v>0</v>
      </c>
      <c r="M8" s="25">
        <f>+Tabla13[[#This Row],[Precio Unitario 2022]]*1.03</f>
        <v>0</v>
      </c>
      <c r="N8" s="25"/>
      <c r="O8" s="25">
        <f>+Tabla13[[#This Row],[Cantidad 2023]]*Tabla13[[#This Row],[Precio Unitario 2023]]</f>
        <v>0</v>
      </c>
      <c r="P8" s="25">
        <f>+Tabla13[[#This Row],[Precio Unitario 2023]]*1.03</f>
        <v>0</v>
      </c>
      <c r="Q8" s="25"/>
      <c r="R8" s="25">
        <f>+Tabla13[[#This Row],[Cantidad 2024]]*Tabla13[[#This Row],[Precio Unitario 2024]]</f>
        <v>0</v>
      </c>
      <c r="S8" s="29">
        <f>+Tabla13[[#This Row],[Total 2022]]+Tabla13[[#This Row],[Total 2021]]+Tabla13[[#This Row],[Total 2020]]+Tabla13[[#This Row],[Total 2023]]+Tabla13[[#This Row],[Total 2024]]</f>
        <v>0</v>
      </c>
    </row>
    <row r="9" spans="1:19">
      <c r="A9" s="6"/>
      <c r="B9" s="7"/>
      <c r="C9" s="20"/>
      <c r="D9" s="18"/>
      <c r="E9" s="23"/>
      <c r="F9" s="24">
        <f>+Tabla13[[#This Row],[Precio Unitario 2020]]*Tabla13[[#This Row],[Cantidad 2020]]</f>
        <v>0</v>
      </c>
      <c r="G9" s="25">
        <f>+Tabla13[[#This Row],[Precio Unitario 2020]]*1.03</f>
        <v>0</v>
      </c>
      <c r="H9" s="25"/>
      <c r="I9" s="25">
        <f>+Tabla13[[#This Row],[Precio Unitario 2021]]*Tabla13[[#This Row],[Cantidad 2021]]</f>
        <v>0</v>
      </c>
      <c r="J9" s="25">
        <f>+Tabla13[[#This Row],[Precio Unitario 2021]]*1.03</f>
        <v>0</v>
      </c>
      <c r="K9" s="25"/>
      <c r="L9" s="25">
        <f>+Tabla13[[#This Row],[Precio Unitario 2022]]*Tabla13[[#This Row],[Cantidad 2022]]</f>
        <v>0</v>
      </c>
      <c r="M9" s="25">
        <f>+Tabla13[[#This Row],[Precio Unitario 2022]]*1.03</f>
        <v>0</v>
      </c>
      <c r="N9" s="25"/>
      <c r="O9" s="25">
        <f>+Tabla13[[#This Row],[Cantidad 2023]]*Tabla13[[#This Row],[Precio Unitario 2023]]</f>
        <v>0</v>
      </c>
      <c r="P9" s="25">
        <f>+Tabla13[[#This Row],[Precio Unitario 2023]]*1.03</f>
        <v>0</v>
      </c>
      <c r="Q9" s="25"/>
      <c r="R9" s="25">
        <f>+Tabla13[[#This Row],[Cantidad 2024]]*Tabla13[[#This Row],[Precio Unitario 2024]]</f>
        <v>0</v>
      </c>
      <c r="S9" s="29">
        <f>+Tabla13[[#This Row],[Total 2022]]+Tabla13[[#This Row],[Total 2021]]+Tabla13[[#This Row],[Total 2020]]+Tabla13[[#This Row],[Total 2023]]+Tabla13[[#This Row],[Total 2024]]</f>
        <v>0</v>
      </c>
    </row>
    <row r="10" spans="1:19">
      <c r="A10" s="6"/>
      <c r="B10" s="7"/>
      <c r="C10" s="20"/>
      <c r="D10" s="18"/>
      <c r="E10" s="23"/>
      <c r="F10" s="24">
        <f>+Tabla13[[#This Row],[Precio Unitario 2020]]*Tabla13[[#This Row],[Cantidad 2020]]</f>
        <v>0</v>
      </c>
      <c r="G10" s="25">
        <f>+Tabla13[[#This Row],[Precio Unitario 2020]]*1.03</f>
        <v>0</v>
      </c>
      <c r="H10" s="25"/>
      <c r="I10" s="25">
        <f>+Tabla13[[#This Row],[Precio Unitario 2021]]*Tabla13[[#This Row],[Cantidad 2021]]</f>
        <v>0</v>
      </c>
      <c r="J10" s="25">
        <f>+Tabla13[[#This Row],[Precio Unitario 2021]]*1.03</f>
        <v>0</v>
      </c>
      <c r="K10" s="25"/>
      <c r="L10" s="25">
        <f>+Tabla13[[#This Row],[Precio Unitario 2022]]*Tabla13[[#This Row],[Cantidad 2022]]</f>
        <v>0</v>
      </c>
      <c r="M10" s="25">
        <f>+Tabla13[[#This Row],[Precio Unitario 2022]]*1.03</f>
        <v>0</v>
      </c>
      <c r="N10" s="25"/>
      <c r="O10" s="25">
        <f>+Tabla13[[#This Row],[Cantidad 2023]]*Tabla13[[#This Row],[Precio Unitario 2023]]</f>
        <v>0</v>
      </c>
      <c r="P10" s="25">
        <f>+Tabla13[[#This Row],[Precio Unitario 2023]]*1.03</f>
        <v>0</v>
      </c>
      <c r="Q10" s="25"/>
      <c r="R10" s="25">
        <f>+Tabla13[[#This Row],[Cantidad 2024]]*Tabla13[[#This Row],[Precio Unitario 2024]]</f>
        <v>0</v>
      </c>
      <c r="S10" s="29">
        <f>+Tabla13[[#This Row],[Total 2022]]+Tabla13[[#This Row],[Total 2021]]+Tabla13[[#This Row],[Total 2020]]+Tabla13[[#This Row],[Total 2023]]+Tabla13[[#This Row],[Total 2024]]</f>
        <v>0</v>
      </c>
    </row>
    <row r="11" spans="1:19">
      <c r="A11" s="6"/>
      <c r="B11" s="7"/>
      <c r="C11" s="20"/>
      <c r="D11" s="18"/>
      <c r="E11" s="23"/>
      <c r="F11" s="24">
        <f>+Tabla13[[#This Row],[Precio Unitario 2020]]*Tabla13[[#This Row],[Cantidad 2020]]</f>
        <v>0</v>
      </c>
      <c r="G11" s="25">
        <f>+Tabla13[[#This Row],[Precio Unitario 2020]]*1.03</f>
        <v>0</v>
      </c>
      <c r="H11" s="25"/>
      <c r="I11" s="25">
        <f>+Tabla13[[#This Row],[Precio Unitario 2021]]*Tabla13[[#This Row],[Cantidad 2021]]</f>
        <v>0</v>
      </c>
      <c r="J11" s="25">
        <f>+Tabla13[[#This Row],[Precio Unitario 2021]]*1.03</f>
        <v>0</v>
      </c>
      <c r="K11" s="25"/>
      <c r="L11" s="25">
        <f>+Tabla13[[#This Row],[Precio Unitario 2022]]*Tabla13[[#This Row],[Cantidad 2022]]</f>
        <v>0</v>
      </c>
      <c r="M11" s="25">
        <f>+Tabla13[[#This Row],[Precio Unitario 2022]]*1.03</f>
        <v>0</v>
      </c>
      <c r="N11" s="25"/>
      <c r="O11" s="25">
        <f>+Tabla13[[#This Row],[Cantidad 2023]]*Tabla13[[#This Row],[Precio Unitario 2023]]</f>
        <v>0</v>
      </c>
      <c r="P11" s="25">
        <f>+Tabla13[[#This Row],[Precio Unitario 2023]]*1.03</f>
        <v>0</v>
      </c>
      <c r="Q11" s="25"/>
      <c r="R11" s="25">
        <f>+Tabla13[[#This Row],[Cantidad 2024]]*Tabla13[[#This Row],[Precio Unitario 2024]]</f>
        <v>0</v>
      </c>
      <c r="S11" s="29">
        <f>+Tabla13[[#This Row],[Total 2022]]+Tabla13[[#This Row],[Total 2021]]+Tabla13[[#This Row],[Total 2020]]+Tabla13[[#This Row],[Total 2023]]+Tabla13[[#This Row],[Total 2024]]</f>
        <v>0</v>
      </c>
    </row>
    <row r="12" spans="1:19">
      <c r="A12" s="6"/>
      <c r="B12" s="7"/>
      <c r="C12" s="20"/>
      <c r="D12" s="18"/>
      <c r="E12" s="23"/>
      <c r="F12" s="24">
        <f>+Tabla13[[#This Row],[Precio Unitario 2020]]*Tabla13[[#This Row],[Cantidad 2020]]</f>
        <v>0</v>
      </c>
      <c r="G12" s="25">
        <f>+Tabla13[[#This Row],[Precio Unitario 2020]]*1.03</f>
        <v>0</v>
      </c>
      <c r="H12" s="25"/>
      <c r="I12" s="25">
        <f>+Tabla13[[#This Row],[Precio Unitario 2021]]*Tabla13[[#This Row],[Cantidad 2021]]</f>
        <v>0</v>
      </c>
      <c r="J12" s="25">
        <f>+Tabla13[[#This Row],[Precio Unitario 2021]]*1.03</f>
        <v>0</v>
      </c>
      <c r="K12" s="25"/>
      <c r="L12" s="25">
        <f>+Tabla13[[#This Row],[Precio Unitario 2022]]*Tabla13[[#This Row],[Cantidad 2022]]</f>
        <v>0</v>
      </c>
      <c r="M12" s="25">
        <f>+Tabla13[[#This Row],[Precio Unitario 2022]]*1.03</f>
        <v>0</v>
      </c>
      <c r="N12" s="25"/>
      <c r="O12" s="25">
        <f>+Tabla13[[#This Row],[Cantidad 2023]]*Tabla13[[#This Row],[Precio Unitario 2023]]</f>
        <v>0</v>
      </c>
      <c r="P12" s="25">
        <f>+Tabla13[[#This Row],[Precio Unitario 2023]]*1.03</f>
        <v>0</v>
      </c>
      <c r="Q12" s="25"/>
      <c r="R12" s="25">
        <f>+Tabla13[[#This Row],[Cantidad 2024]]*Tabla13[[#This Row],[Precio Unitario 2024]]</f>
        <v>0</v>
      </c>
      <c r="S12" s="29">
        <f>+Tabla13[[#This Row],[Total 2022]]+Tabla13[[#This Row],[Total 2021]]+Tabla13[[#This Row],[Total 2020]]+Tabla13[[#This Row],[Total 2023]]+Tabla13[[#This Row],[Total 2024]]</f>
        <v>0</v>
      </c>
    </row>
    <row r="13" spans="1:19">
      <c r="A13" s="6"/>
      <c r="B13" s="7"/>
      <c r="C13" s="20"/>
      <c r="D13" s="18"/>
      <c r="E13" s="23"/>
      <c r="F13" s="24">
        <f>+Tabla13[[#This Row],[Precio Unitario 2020]]*Tabla13[[#This Row],[Cantidad 2020]]</f>
        <v>0</v>
      </c>
      <c r="G13" s="25">
        <f>+Tabla13[[#This Row],[Precio Unitario 2020]]*1.03</f>
        <v>0</v>
      </c>
      <c r="H13" s="25"/>
      <c r="I13" s="25">
        <f>+Tabla13[[#This Row],[Precio Unitario 2021]]*Tabla13[[#This Row],[Cantidad 2021]]</f>
        <v>0</v>
      </c>
      <c r="J13" s="25">
        <f>+Tabla13[[#This Row],[Precio Unitario 2021]]*1.03</f>
        <v>0</v>
      </c>
      <c r="K13" s="25"/>
      <c r="L13" s="25">
        <f>+Tabla13[[#This Row],[Precio Unitario 2022]]*Tabla13[[#This Row],[Cantidad 2022]]</f>
        <v>0</v>
      </c>
      <c r="M13" s="25">
        <f>+Tabla13[[#This Row],[Precio Unitario 2022]]*1.03</f>
        <v>0</v>
      </c>
      <c r="N13" s="25"/>
      <c r="O13" s="25">
        <f>+Tabla13[[#This Row],[Cantidad 2023]]*Tabla13[[#This Row],[Precio Unitario 2023]]</f>
        <v>0</v>
      </c>
      <c r="P13" s="25">
        <f>+Tabla13[[#This Row],[Precio Unitario 2023]]*1.03</f>
        <v>0</v>
      </c>
      <c r="Q13" s="25"/>
      <c r="R13" s="25">
        <f>+Tabla13[[#This Row],[Cantidad 2024]]*Tabla13[[#This Row],[Precio Unitario 2024]]</f>
        <v>0</v>
      </c>
      <c r="S13" s="29">
        <f>+Tabla13[[#This Row],[Total 2022]]+Tabla13[[#This Row],[Total 2021]]+Tabla13[[#This Row],[Total 2020]]+Tabla13[[#This Row],[Total 2023]]+Tabla13[[#This Row],[Total 2024]]</f>
        <v>0</v>
      </c>
    </row>
    <row r="14" spans="1:19">
      <c r="A14" s="6"/>
      <c r="B14" s="7"/>
      <c r="C14" s="20"/>
      <c r="D14" s="18"/>
      <c r="E14" s="23"/>
      <c r="F14" s="24">
        <f>+Tabla13[[#This Row],[Precio Unitario 2020]]*Tabla13[[#This Row],[Cantidad 2020]]</f>
        <v>0</v>
      </c>
      <c r="G14" s="25">
        <f>+Tabla13[[#This Row],[Precio Unitario 2020]]*1.03</f>
        <v>0</v>
      </c>
      <c r="H14" s="25"/>
      <c r="I14" s="25">
        <f>+Tabla13[[#This Row],[Precio Unitario 2021]]*Tabla13[[#This Row],[Cantidad 2021]]</f>
        <v>0</v>
      </c>
      <c r="J14" s="25">
        <f>+Tabla13[[#This Row],[Precio Unitario 2021]]*1.03</f>
        <v>0</v>
      </c>
      <c r="K14" s="25"/>
      <c r="L14" s="25">
        <f>+Tabla13[[#This Row],[Precio Unitario 2022]]*Tabla13[[#This Row],[Cantidad 2022]]</f>
        <v>0</v>
      </c>
      <c r="M14" s="25">
        <f>+Tabla13[[#This Row],[Precio Unitario 2022]]*1.03</f>
        <v>0</v>
      </c>
      <c r="N14" s="25"/>
      <c r="O14" s="25">
        <f>+Tabla13[[#This Row],[Cantidad 2023]]*Tabla13[[#This Row],[Precio Unitario 2023]]</f>
        <v>0</v>
      </c>
      <c r="P14" s="25">
        <f>+Tabla13[[#This Row],[Precio Unitario 2023]]*1.03</f>
        <v>0</v>
      </c>
      <c r="Q14" s="25"/>
      <c r="R14" s="25">
        <f>+Tabla13[[#This Row],[Cantidad 2024]]*Tabla13[[#This Row],[Precio Unitario 2024]]</f>
        <v>0</v>
      </c>
      <c r="S14" s="29">
        <f>+Tabla13[[#This Row],[Total 2022]]+Tabla13[[#This Row],[Total 2021]]+Tabla13[[#This Row],[Total 2020]]+Tabla13[[#This Row],[Total 2023]]+Tabla13[[#This Row],[Total 2024]]</f>
        <v>0</v>
      </c>
    </row>
    <row r="15" spans="1:19">
      <c r="A15" s="6"/>
      <c r="B15" s="7"/>
      <c r="C15" s="20"/>
      <c r="D15" s="18"/>
      <c r="E15" s="23"/>
      <c r="F15" s="24">
        <f>+Tabla13[[#This Row],[Precio Unitario 2020]]*Tabla13[[#This Row],[Cantidad 2020]]</f>
        <v>0</v>
      </c>
      <c r="G15" s="25">
        <f>+Tabla13[[#This Row],[Precio Unitario 2020]]*1.03</f>
        <v>0</v>
      </c>
      <c r="H15" s="25"/>
      <c r="I15" s="25">
        <f>+Tabla13[[#This Row],[Precio Unitario 2021]]*Tabla13[[#This Row],[Cantidad 2021]]</f>
        <v>0</v>
      </c>
      <c r="J15" s="25">
        <f>+Tabla13[[#This Row],[Precio Unitario 2021]]*1.03</f>
        <v>0</v>
      </c>
      <c r="K15" s="25"/>
      <c r="L15" s="25">
        <f>+Tabla13[[#This Row],[Precio Unitario 2022]]*Tabla13[[#This Row],[Cantidad 2022]]</f>
        <v>0</v>
      </c>
      <c r="M15" s="25">
        <f>+Tabla13[[#This Row],[Precio Unitario 2022]]*1.03</f>
        <v>0</v>
      </c>
      <c r="N15" s="25"/>
      <c r="O15" s="25">
        <f>+Tabla13[[#This Row],[Cantidad 2023]]*Tabla13[[#This Row],[Precio Unitario 2023]]</f>
        <v>0</v>
      </c>
      <c r="P15" s="25">
        <f>+Tabla13[[#This Row],[Precio Unitario 2023]]*1.03</f>
        <v>0</v>
      </c>
      <c r="Q15" s="25"/>
      <c r="R15" s="25">
        <f>+Tabla13[[#This Row],[Cantidad 2024]]*Tabla13[[#This Row],[Precio Unitario 2024]]</f>
        <v>0</v>
      </c>
      <c r="S15" s="29">
        <f>+Tabla13[[#This Row],[Total 2022]]+Tabla13[[#This Row],[Total 2021]]+Tabla13[[#This Row],[Total 2020]]+Tabla13[[#This Row],[Total 2023]]+Tabla13[[#This Row],[Total 2024]]</f>
        <v>0</v>
      </c>
    </row>
    <row r="16" spans="1:19">
      <c r="A16" s="6"/>
      <c r="B16" s="7"/>
      <c r="C16" s="20"/>
      <c r="D16" s="18"/>
      <c r="E16" s="23"/>
      <c r="F16" s="24">
        <f>+Tabla13[[#This Row],[Precio Unitario 2020]]*Tabla13[[#This Row],[Cantidad 2020]]</f>
        <v>0</v>
      </c>
      <c r="G16" s="25">
        <f>+Tabla13[[#This Row],[Precio Unitario 2020]]*1.03</f>
        <v>0</v>
      </c>
      <c r="H16" s="25"/>
      <c r="I16" s="25">
        <f>+Tabla13[[#This Row],[Precio Unitario 2021]]*Tabla13[[#This Row],[Cantidad 2021]]</f>
        <v>0</v>
      </c>
      <c r="J16" s="25">
        <f>+Tabla13[[#This Row],[Precio Unitario 2021]]*1.03</f>
        <v>0</v>
      </c>
      <c r="K16" s="25"/>
      <c r="L16" s="25">
        <f>+Tabla13[[#This Row],[Precio Unitario 2022]]*Tabla13[[#This Row],[Cantidad 2022]]</f>
        <v>0</v>
      </c>
      <c r="M16" s="25">
        <f>+Tabla13[[#This Row],[Precio Unitario 2022]]*1.03</f>
        <v>0</v>
      </c>
      <c r="N16" s="25"/>
      <c r="O16" s="25">
        <f>+Tabla13[[#This Row],[Cantidad 2023]]*Tabla13[[#This Row],[Precio Unitario 2023]]</f>
        <v>0</v>
      </c>
      <c r="P16" s="25">
        <f>+Tabla13[[#This Row],[Precio Unitario 2023]]*1.03</f>
        <v>0</v>
      </c>
      <c r="Q16" s="25"/>
      <c r="R16" s="25">
        <f>+Tabla13[[#This Row],[Cantidad 2024]]*Tabla13[[#This Row],[Precio Unitario 2024]]</f>
        <v>0</v>
      </c>
      <c r="S16" s="29">
        <f>+Tabla13[[#This Row],[Total 2022]]+Tabla13[[#This Row],[Total 2021]]+Tabla13[[#This Row],[Total 2020]]+Tabla13[[#This Row],[Total 2023]]+Tabla13[[#This Row],[Total 2024]]</f>
        <v>0</v>
      </c>
    </row>
    <row r="17" spans="1:19">
      <c r="A17" s="6"/>
      <c r="B17" s="7"/>
      <c r="C17" s="20"/>
      <c r="D17" s="18"/>
      <c r="E17" s="23"/>
      <c r="F17" s="24">
        <f>+Tabla13[[#This Row],[Precio Unitario 2020]]*Tabla13[[#This Row],[Cantidad 2020]]</f>
        <v>0</v>
      </c>
      <c r="G17" s="25">
        <f>+Tabla13[[#This Row],[Precio Unitario 2020]]*1.03</f>
        <v>0</v>
      </c>
      <c r="H17" s="25"/>
      <c r="I17" s="25">
        <f>+Tabla13[[#This Row],[Precio Unitario 2021]]*Tabla13[[#This Row],[Cantidad 2021]]</f>
        <v>0</v>
      </c>
      <c r="J17" s="25">
        <f>+Tabla13[[#This Row],[Precio Unitario 2021]]*1.03</f>
        <v>0</v>
      </c>
      <c r="K17" s="25"/>
      <c r="L17" s="25">
        <f>+Tabla13[[#This Row],[Precio Unitario 2022]]*Tabla13[[#This Row],[Cantidad 2022]]</f>
        <v>0</v>
      </c>
      <c r="M17" s="25">
        <f>+Tabla13[[#This Row],[Precio Unitario 2022]]*1.03</f>
        <v>0</v>
      </c>
      <c r="N17" s="25"/>
      <c r="O17" s="25">
        <f>+Tabla13[[#This Row],[Cantidad 2023]]*Tabla13[[#This Row],[Precio Unitario 2023]]</f>
        <v>0</v>
      </c>
      <c r="P17" s="25">
        <f>+Tabla13[[#This Row],[Precio Unitario 2023]]*1.03</f>
        <v>0</v>
      </c>
      <c r="Q17" s="25"/>
      <c r="R17" s="25">
        <f>+Tabla13[[#This Row],[Cantidad 2024]]*Tabla13[[#This Row],[Precio Unitario 2024]]</f>
        <v>0</v>
      </c>
      <c r="S17" s="29">
        <f>+Tabla13[[#This Row],[Total 2022]]+Tabla13[[#This Row],[Total 2021]]+Tabla13[[#This Row],[Total 2020]]+Tabla13[[#This Row],[Total 2023]]+Tabla13[[#This Row],[Total 2024]]</f>
        <v>0</v>
      </c>
    </row>
    <row r="18" spans="1:19">
      <c r="A18" s="13"/>
      <c r="B18" s="8"/>
      <c r="C18" s="21"/>
      <c r="D18" s="31"/>
      <c r="E18" s="26"/>
      <c r="F18" s="27">
        <f>+Tabla13[[#This Row],[Precio Unitario 2020]]*Tabla13[[#This Row],[Cantidad 2020]]</f>
        <v>0</v>
      </c>
      <c r="G18" s="28">
        <f>+Tabla13[[#This Row],[Precio Unitario 2020]]*1.03</f>
        <v>0</v>
      </c>
      <c r="H18" s="28"/>
      <c r="I18" s="28">
        <f>+Tabla13[[#This Row],[Precio Unitario 2021]]*Tabla13[[#This Row],[Cantidad 2021]]</f>
        <v>0</v>
      </c>
      <c r="J18" s="28">
        <f>+Tabla13[[#This Row],[Precio Unitario 2021]]*1.03</f>
        <v>0</v>
      </c>
      <c r="K18" s="28"/>
      <c r="L18" s="28">
        <f>+Tabla13[[#This Row],[Precio Unitario 2022]]*Tabla13[[#This Row],[Cantidad 2022]]</f>
        <v>0</v>
      </c>
      <c r="M18" s="28">
        <f>+Tabla13[[#This Row],[Precio Unitario 2022]]*1.03</f>
        <v>0</v>
      </c>
      <c r="N18" s="28"/>
      <c r="O18" s="28">
        <f>+Tabla13[[#This Row],[Cantidad 2023]]*Tabla13[[#This Row],[Precio Unitario 2023]]</f>
        <v>0</v>
      </c>
      <c r="P18" s="28">
        <f>+Tabla13[[#This Row],[Precio Unitario 2023]]*1.03</f>
        <v>0</v>
      </c>
      <c r="Q18" s="28"/>
      <c r="R18" s="28">
        <f>+Tabla13[[#This Row],[Cantidad 2024]]*Tabla13[[#This Row],[Precio Unitario 2024]]</f>
        <v>0</v>
      </c>
      <c r="S18" s="29">
        <f>+Tabla13[[#This Row],[Total 2022]]+Tabla13[[#This Row],[Total 2021]]+Tabla13[[#This Row],[Total 2020]]+Tabla13[[#This Row],[Total 2023]]+Tabla13[[#This Row],[Total 2024]]</f>
        <v>0</v>
      </c>
    </row>
    <row r="19" spans="1:19">
      <c r="A19" s="16" t="s">
        <v>15</v>
      </c>
      <c r="B19" s="17"/>
      <c r="C19" s="17"/>
      <c r="D19" s="19"/>
      <c r="E19" s="19"/>
      <c r="F19" s="22">
        <f>SUM(F3:F18)</f>
        <v>0</v>
      </c>
      <c r="G19" s="19"/>
      <c r="H19" s="19"/>
      <c r="I19" s="22">
        <f>SUM(I3:I18)</f>
        <v>0</v>
      </c>
      <c r="J19" s="19"/>
      <c r="K19" s="19"/>
      <c r="L19" s="22">
        <f>SUM(L3:L18)</f>
        <v>0</v>
      </c>
      <c r="M19" s="19"/>
      <c r="N19" s="19"/>
      <c r="O19" s="22">
        <f>SUM(O3:O18)</f>
        <v>0</v>
      </c>
      <c r="P19" s="19"/>
      <c r="Q19" s="19"/>
      <c r="R19" s="22">
        <f>SUM(R3:R18)</f>
        <v>0</v>
      </c>
      <c r="S19" s="30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2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4"/>
  <sheetViews>
    <sheetView topLeftCell="B1" workbookViewId="0">
      <selection activeCell="D2" sqref="D2:R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8.25">
      <c r="A2" s="45" t="s">
        <v>28</v>
      </c>
      <c r="B2" s="4" t="s">
        <v>30</v>
      </c>
      <c r="C2" s="4" t="s">
        <v>29</v>
      </c>
      <c r="D2" s="4" t="s">
        <v>5</v>
      </c>
      <c r="E2" s="4" t="s">
        <v>6</v>
      </c>
      <c r="F2" s="4" t="s">
        <v>8</v>
      </c>
      <c r="G2" s="4" t="s">
        <v>10</v>
      </c>
      <c r="H2" s="4" t="s">
        <v>7</v>
      </c>
      <c r="I2" s="4" t="s">
        <v>9</v>
      </c>
      <c r="J2" s="4" t="s">
        <v>11</v>
      </c>
      <c r="K2" s="4" t="s">
        <v>12</v>
      </c>
      <c r="L2" s="5" t="s">
        <v>13</v>
      </c>
      <c r="M2" s="4" t="s">
        <v>31</v>
      </c>
      <c r="N2" s="4" t="s">
        <v>32</v>
      </c>
      <c r="O2" s="5" t="s">
        <v>33</v>
      </c>
      <c r="P2" s="4" t="s">
        <v>35</v>
      </c>
      <c r="Q2" s="4" t="s">
        <v>36</v>
      </c>
      <c r="R2" s="5" t="s">
        <v>37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+Tabla134[[#This Row],[Precio Unitario 2020]]*Tabla134[[#This Row],[Cantidad 2020]]</f>
        <v>0</v>
      </c>
      <c r="G3" s="25">
        <f>+Tabla134[[#This Row],[Precio Unitario 2020]]*1.03</f>
        <v>0</v>
      </c>
      <c r="H3" s="25"/>
      <c r="I3" s="25">
        <f>+Tabla134[[#This Row],[Precio Unitario 2021]]*Tabla134[[#This Row],[Cantidad 2021]]</f>
        <v>0</v>
      </c>
      <c r="J3" s="25">
        <f>+Tabla134[[#This Row],[Precio Unitario 2021]]*1.03</f>
        <v>0</v>
      </c>
      <c r="K3" s="25"/>
      <c r="L3" s="25">
        <f>+Tabla134[[#This Row],[Precio Unitario 2022]]*Tabla134[[#This Row],[Cantidad 2022]]</f>
        <v>0</v>
      </c>
      <c r="M3" s="25">
        <f>+Tabla134[[#This Row],[Precio Unitario 2022]]*1.03</f>
        <v>0</v>
      </c>
      <c r="N3" s="25"/>
      <c r="O3" s="25">
        <f>+Tabla134[[#This Row],[Cantidad 2023]]*Tabla134[[#This Row],[Precio Unitario 2023]]</f>
        <v>0</v>
      </c>
      <c r="P3" s="25">
        <f>+Tabla134[[#This Row],[Precio Unitario 2023]]*1.03</f>
        <v>0</v>
      </c>
      <c r="Q3" s="25"/>
      <c r="R3" s="25">
        <f>+Tabla134[[#This Row],[Cantidad 2024]]*Tabla134[[#This Row],[Precio Unitario 2024]]</f>
        <v>0</v>
      </c>
      <c r="S3" s="29">
        <f>+Tabla134[[#This Row],[Total 2022]]+Tabla134[[#This Row],[Total 2021]]+Tabla134[[#This Row],[Total 2020]]+Tabla134[[#This Row],[Total 2023]]+Tabla134[[#This Row],[Total 2024]]</f>
        <v>0</v>
      </c>
    </row>
    <row r="4" spans="1:19">
      <c r="A4" s="6"/>
      <c r="B4" s="7"/>
      <c r="C4" s="20"/>
      <c r="D4" s="18"/>
      <c r="E4" s="23"/>
      <c r="F4" s="24">
        <f>+Tabla134[[#This Row],[Precio Unitario 2020]]*Tabla134[[#This Row],[Cantidad 2020]]</f>
        <v>0</v>
      </c>
      <c r="G4" s="25">
        <f>+Tabla134[[#This Row],[Precio Unitario 2020]]*1.03</f>
        <v>0</v>
      </c>
      <c r="H4" s="25"/>
      <c r="I4" s="25">
        <f>+Tabla134[[#This Row],[Precio Unitario 2021]]*Tabla134[[#This Row],[Cantidad 2021]]</f>
        <v>0</v>
      </c>
      <c r="J4" s="25">
        <f>+Tabla134[[#This Row],[Precio Unitario 2021]]*1.03</f>
        <v>0</v>
      </c>
      <c r="K4" s="25"/>
      <c r="L4" s="25">
        <f>+Tabla134[[#This Row],[Precio Unitario 2022]]*Tabla134[[#This Row],[Cantidad 2022]]</f>
        <v>0</v>
      </c>
      <c r="M4" s="25">
        <f>+Tabla134[[#This Row],[Precio Unitario 2022]]*1.03</f>
        <v>0</v>
      </c>
      <c r="N4" s="25"/>
      <c r="O4" s="25">
        <f>+Tabla134[[#This Row],[Cantidad 2023]]*Tabla134[[#This Row],[Precio Unitario 2023]]</f>
        <v>0</v>
      </c>
      <c r="P4" s="25">
        <f>+Tabla134[[#This Row],[Precio Unitario 2023]]*1.03</f>
        <v>0</v>
      </c>
      <c r="Q4" s="25"/>
      <c r="R4" s="25">
        <f>+Tabla134[[#This Row],[Cantidad 2024]]*Tabla134[[#This Row],[Precio Unitario 2024]]</f>
        <v>0</v>
      </c>
      <c r="S4" s="29">
        <f>+Tabla134[[#This Row],[Total 2022]]+Tabla134[[#This Row],[Total 2021]]+Tabla134[[#This Row],[Total 2020]]+Tabla134[[#This Row],[Total 2023]]+Tabla134[[#This Row],[Total 2024]]</f>
        <v>0</v>
      </c>
    </row>
    <row r="5" spans="1:19">
      <c r="A5" s="6"/>
      <c r="B5" s="7"/>
      <c r="C5" s="20"/>
      <c r="D5" s="18"/>
      <c r="E5" s="23"/>
      <c r="F5" s="24">
        <f>+Tabla134[[#This Row],[Precio Unitario 2020]]*Tabla134[[#This Row],[Cantidad 2020]]</f>
        <v>0</v>
      </c>
      <c r="G5" s="25">
        <f>+Tabla134[[#This Row],[Precio Unitario 2020]]*1.03</f>
        <v>0</v>
      </c>
      <c r="H5" s="25"/>
      <c r="I5" s="25">
        <f>+Tabla134[[#This Row],[Precio Unitario 2021]]*Tabla134[[#This Row],[Cantidad 2021]]</f>
        <v>0</v>
      </c>
      <c r="J5" s="25">
        <f>+Tabla134[[#This Row],[Precio Unitario 2021]]*1.03</f>
        <v>0</v>
      </c>
      <c r="K5" s="25"/>
      <c r="L5" s="25">
        <f>+Tabla134[[#This Row],[Precio Unitario 2022]]*Tabla134[[#This Row],[Cantidad 2022]]</f>
        <v>0</v>
      </c>
      <c r="M5" s="25">
        <f>+Tabla134[[#This Row],[Precio Unitario 2022]]*1.03</f>
        <v>0</v>
      </c>
      <c r="N5" s="25"/>
      <c r="O5" s="25">
        <f>+Tabla134[[#This Row],[Cantidad 2023]]*Tabla134[[#This Row],[Precio Unitario 2023]]</f>
        <v>0</v>
      </c>
      <c r="P5" s="25">
        <f>+Tabla134[[#This Row],[Precio Unitario 2023]]*1.03</f>
        <v>0</v>
      </c>
      <c r="Q5" s="25"/>
      <c r="R5" s="25">
        <f>+Tabla134[[#This Row],[Cantidad 2024]]*Tabla134[[#This Row],[Precio Unitario 2024]]</f>
        <v>0</v>
      </c>
      <c r="S5" s="29">
        <f>+Tabla134[[#This Row],[Total 2022]]+Tabla134[[#This Row],[Total 2021]]+Tabla134[[#This Row],[Total 2020]]+Tabla134[[#This Row],[Total 2023]]+Tabla134[[#This Row],[Total 2024]]</f>
        <v>0</v>
      </c>
    </row>
    <row r="6" spans="1:19">
      <c r="A6" s="6"/>
      <c r="B6" s="7"/>
      <c r="C6" s="20"/>
      <c r="D6" s="18"/>
      <c r="E6" s="23"/>
      <c r="F6" s="24">
        <f>+Tabla134[[#This Row],[Precio Unitario 2020]]*Tabla134[[#This Row],[Cantidad 2020]]</f>
        <v>0</v>
      </c>
      <c r="G6" s="25">
        <f>+Tabla134[[#This Row],[Precio Unitario 2020]]*1.03</f>
        <v>0</v>
      </c>
      <c r="H6" s="25"/>
      <c r="I6" s="25">
        <f>+Tabla134[[#This Row],[Precio Unitario 2021]]*Tabla134[[#This Row],[Cantidad 2021]]</f>
        <v>0</v>
      </c>
      <c r="J6" s="25">
        <f>+Tabla134[[#This Row],[Precio Unitario 2021]]*1.03</f>
        <v>0</v>
      </c>
      <c r="K6" s="25"/>
      <c r="L6" s="25">
        <f>+Tabla134[[#This Row],[Precio Unitario 2022]]*Tabla134[[#This Row],[Cantidad 2022]]</f>
        <v>0</v>
      </c>
      <c r="M6" s="25">
        <f>+Tabla134[[#This Row],[Precio Unitario 2022]]*1.03</f>
        <v>0</v>
      </c>
      <c r="N6" s="25"/>
      <c r="O6" s="25">
        <f>+Tabla134[[#This Row],[Cantidad 2023]]*Tabla134[[#This Row],[Precio Unitario 2023]]</f>
        <v>0</v>
      </c>
      <c r="P6" s="25">
        <f>+Tabla134[[#This Row],[Precio Unitario 2023]]*1.03</f>
        <v>0</v>
      </c>
      <c r="Q6" s="25"/>
      <c r="R6" s="25">
        <f>+Tabla134[[#This Row],[Cantidad 2024]]*Tabla134[[#This Row],[Precio Unitario 2024]]</f>
        <v>0</v>
      </c>
      <c r="S6" s="29">
        <f>+Tabla134[[#This Row],[Total 2022]]+Tabla134[[#This Row],[Total 2021]]+Tabla134[[#This Row],[Total 2020]]+Tabla134[[#This Row],[Total 2023]]+Tabla134[[#This Row],[Total 2024]]</f>
        <v>0</v>
      </c>
    </row>
    <row r="7" spans="1:19">
      <c r="A7" s="6"/>
      <c r="B7" s="7"/>
      <c r="C7" s="20"/>
      <c r="D7" s="18"/>
      <c r="E7" s="23"/>
      <c r="F7" s="24">
        <f>+Tabla134[[#This Row],[Precio Unitario 2020]]*Tabla134[[#This Row],[Cantidad 2020]]</f>
        <v>0</v>
      </c>
      <c r="G7" s="25">
        <f>+Tabla134[[#This Row],[Precio Unitario 2020]]*1.03</f>
        <v>0</v>
      </c>
      <c r="H7" s="25"/>
      <c r="I7" s="25">
        <f>+Tabla134[[#This Row],[Precio Unitario 2021]]*Tabla134[[#This Row],[Cantidad 2021]]</f>
        <v>0</v>
      </c>
      <c r="J7" s="25">
        <f>+Tabla134[[#This Row],[Precio Unitario 2021]]*1.03</f>
        <v>0</v>
      </c>
      <c r="K7" s="25"/>
      <c r="L7" s="25">
        <f>+Tabla134[[#This Row],[Precio Unitario 2022]]*Tabla134[[#This Row],[Cantidad 2022]]</f>
        <v>0</v>
      </c>
      <c r="M7" s="25">
        <f>+Tabla134[[#This Row],[Precio Unitario 2022]]*1.03</f>
        <v>0</v>
      </c>
      <c r="N7" s="25"/>
      <c r="O7" s="25">
        <f>+Tabla134[[#This Row],[Cantidad 2023]]*Tabla134[[#This Row],[Precio Unitario 2023]]</f>
        <v>0</v>
      </c>
      <c r="P7" s="25">
        <f>+Tabla134[[#This Row],[Precio Unitario 2023]]*1.03</f>
        <v>0</v>
      </c>
      <c r="Q7" s="25"/>
      <c r="R7" s="25">
        <f>+Tabla134[[#This Row],[Cantidad 2024]]*Tabla134[[#This Row],[Precio Unitario 2024]]</f>
        <v>0</v>
      </c>
      <c r="S7" s="29">
        <f>+Tabla134[[#This Row],[Total 2022]]+Tabla134[[#This Row],[Total 2021]]+Tabla134[[#This Row],[Total 2020]]+Tabla134[[#This Row],[Total 2023]]+Tabla134[[#This Row],[Total 2024]]</f>
        <v>0</v>
      </c>
    </row>
    <row r="8" spans="1:19">
      <c r="A8" s="6"/>
      <c r="B8" s="7"/>
      <c r="C8" s="20"/>
      <c r="D8" s="18"/>
      <c r="E8" s="23"/>
      <c r="F8" s="24">
        <f>+Tabla134[[#This Row],[Precio Unitario 2020]]*Tabla134[[#This Row],[Cantidad 2020]]</f>
        <v>0</v>
      </c>
      <c r="G8" s="25">
        <f>+Tabla134[[#This Row],[Precio Unitario 2020]]*1.03</f>
        <v>0</v>
      </c>
      <c r="H8" s="25"/>
      <c r="I8" s="25">
        <f>+Tabla134[[#This Row],[Precio Unitario 2021]]*Tabla134[[#This Row],[Cantidad 2021]]</f>
        <v>0</v>
      </c>
      <c r="J8" s="25">
        <f>+Tabla134[[#This Row],[Precio Unitario 2021]]*1.03</f>
        <v>0</v>
      </c>
      <c r="K8" s="25"/>
      <c r="L8" s="25">
        <f>+Tabla134[[#This Row],[Precio Unitario 2022]]*Tabla134[[#This Row],[Cantidad 2022]]</f>
        <v>0</v>
      </c>
      <c r="M8" s="25">
        <f>+Tabla134[[#This Row],[Precio Unitario 2022]]*1.03</f>
        <v>0</v>
      </c>
      <c r="N8" s="25"/>
      <c r="O8" s="25">
        <f>+Tabla134[[#This Row],[Cantidad 2023]]*Tabla134[[#This Row],[Precio Unitario 2023]]</f>
        <v>0</v>
      </c>
      <c r="P8" s="25">
        <f>+Tabla134[[#This Row],[Precio Unitario 2023]]*1.03</f>
        <v>0</v>
      </c>
      <c r="Q8" s="25"/>
      <c r="R8" s="25">
        <f>+Tabla134[[#This Row],[Cantidad 2024]]*Tabla134[[#This Row],[Precio Unitario 2024]]</f>
        <v>0</v>
      </c>
      <c r="S8" s="29">
        <f>+Tabla134[[#This Row],[Total 2022]]+Tabla134[[#This Row],[Total 2021]]+Tabla134[[#This Row],[Total 2020]]+Tabla134[[#This Row],[Total 2023]]+Tabla134[[#This Row],[Total 2024]]</f>
        <v>0</v>
      </c>
    </row>
    <row r="9" spans="1:19">
      <c r="A9" s="6"/>
      <c r="B9" s="7"/>
      <c r="C9" s="20"/>
      <c r="D9" s="18"/>
      <c r="E9" s="23"/>
      <c r="F9" s="24">
        <f>+Tabla134[[#This Row],[Precio Unitario 2020]]*Tabla134[[#This Row],[Cantidad 2020]]</f>
        <v>0</v>
      </c>
      <c r="G9" s="25">
        <f>+Tabla134[[#This Row],[Precio Unitario 2020]]*1.03</f>
        <v>0</v>
      </c>
      <c r="H9" s="25"/>
      <c r="I9" s="25">
        <f>+Tabla134[[#This Row],[Precio Unitario 2021]]*Tabla134[[#This Row],[Cantidad 2021]]</f>
        <v>0</v>
      </c>
      <c r="J9" s="25">
        <f>+Tabla134[[#This Row],[Precio Unitario 2021]]*1.03</f>
        <v>0</v>
      </c>
      <c r="K9" s="25"/>
      <c r="L9" s="25">
        <f>+Tabla134[[#This Row],[Precio Unitario 2022]]*Tabla134[[#This Row],[Cantidad 2022]]</f>
        <v>0</v>
      </c>
      <c r="M9" s="25">
        <f>+Tabla134[[#This Row],[Precio Unitario 2022]]*1.03</f>
        <v>0</v>
      </c>
      <c r="N9" s="25"/>
      <c r="O9" s="25">
        <f>+Tabla134[[#This Row],[Cantidad 2023]]*Tabla134[[#This Row],[Precio Unitario 2023]]</f>
        <v>0</v>
      </c>
      <c r="P9" s="25">
        <f>+Tabla134[[#This Row],[Precio Unitario 2023]]*1.03</f>
        <v>0</v>
      </c>
      <c r="Q9" s="25"/>
      <c r="R9" s="25">
        <f>+Tabla134[[#This Row],[Cantidad 2024]]*Tabla134[[#This Row],[Precio Unitario 2024]]</f>
        <v>0</v>
      </c>
      <c r="S9" s="29">
        <f>+Tabla134[[#This Row],[Total 2022]]+Tabla134[[#This Row],[Total 2021]]+Tabla134[[#This Row],[Total 2020]]+Tabla134[[#This Row],[Total 2023]]+Tabla134[[#This Row],[Total 2024]]</f>
        <v>0</v>
      </c>
    </row>
    <row r="10" spans="1:19">
      <c r="A10" s="6"/>
      <c r="B10" s="7"/>
      <c r="C10" s="20"/>
      <c r="D10" s="18"/>
      <c r="E10" s="23"/>
      <c r="F10" s="24">
        <f>+Tabla134[[#This Row],[Precio Unitario 2020]]*Tabla134[[#This Row],[Cantidad 2020]]</f>
        <v>0</v>
      </c>
      <c r="G10" s="25">
        <f>+Tabla134[[#This Row],[Precio Unitario 2020]]*1.03</f>
        <v>0</v>
      </c>
      <c r="H10" s="25"/>
      <c r="I10" s="25">
        <f>+Tabla134[[#This Row],[Precio Unitario 2021]]*Tabla134[[#This Row],[Cantidad 2021]]</f>
        <v>0</v>
      </c>
      <c r="J10" s="25">
        <f>+Tabla134[[#This Row],[Precio Unitario 2021]]*1.03</f>
        <v>0</v>
      </c>
      <c r="K10" s="25"/>
      <c r="L10" s="25">
        <f>+Tabla134[[#This Row],[Precio Unitario 2022]]*Tabla134[[#This Row],[Cantidad 2022]]</f>
        <v>0</v>
      </c>
      <c r="M10" s="25">
        <f>+Tabla134[[#This Row],[Precio Unitario 2022]]*1.03</f>
        <v>0</v>
      </c>
      <c r="N10" s="25"/>
      <c r="O10" s="25">
        <f>+Tabla134[[#This Row],[Cantidad 2023]]*Tabla134[[#This Row],[Precio Unitario 2023]]</f>
        <v>0</v>
      </c>
      <c r="P10" s="25">
        <f>+Tabla134[[#This Row],[Precio Unitario 2023]]*1.03</f>
        <v>0</v>
      </c>
      <c r="Q10" s="25"/>
      <c r="R10" s="25">
        <f>+Tabla134[[#This Row],[Cantidad 2024]]*Tabla134[[#This Row],[Precio Unitario 2024]]</f>
        <v>0</v>
      </c>
      <c r="S10" s="29">
        <f>+Tabla134[[#This Row],[Total 2022]]+Tabla134[[#This Row],[Total 2021]]+Tabla134[[#This Row],[Total 2020]]+Tabla134[[#This Row],[Total 2023]]+Tabla134[[#This Row],[Total 2024]]</f>
        <v>0</v>
      </c>
    </row>
    <row r="11" spans="1:19">
      <c r="A11" s="6"/>
      <c r="B11" s="7"/>
      <c r="C11" s="20"/>
      <c r="D11" s="18"/>
      <c r="E11" s="23"/>
      <c r="F11" s="24">
        <f>+Tabla134[[#This Row],[Precio Unitario 2020]]*Tabla134[[#This Row],[Cantidad 2020]]</f>
        <v>0</v>
      </c>
      <c r="G11" s="25">
        <f>+Tabla134[[#This Row],[Precio Unitario 2020]]*1.03</f>
        <v>0</v>
      </c>
      <c r="H11" s="25"/>
      <c r="I11" s="25">
        <f>+Tabla134[[#This Row],[Precio Unitario 2021]]*Tabla134[[#This Row],[Cantidad 2021]]</f>
        <v>0</v>
      </c>
      <c r="J11" s="25">
        <f>+Tabla134[[#This Row],[Precio Unitario 2021]]*1.03</f>
        <v>0</v>
      </c>
      <c r="K11" s="25"/>
      <c r="L11" s="25">
        <f>+Tabla134[[#This Row],[Precio Unitario 2022]]*Tabla134[[#This Row],[Cantidad 2022]]</f>
        <v>0</v>
      </c>
      <c r="M11" s="25">
        <f>+Tabla134[[#This Row],[Precio Unitario 2022]]*1.03</f>
        <v>0</v>
      </c>
      <c r="N11" s="25"/>
      <c r="O11" s="25">
        <f>+Tabla134[[#This Row],[Cantidad 2023]]*Tabla134[[#This Row],[Precio Unitario 2023]]</f>
        <v>0</v>
      </c>
      <c r="P11" s="25">
        <f>+Tabla134[[#This Row],[Precio Unitario 2023]]*1.03</f>
        <v>0</v>
      </c>
      <c r="Q11" s="25"/>
      <c r="R11" s="25">
        <f>+Tabla134[[#This Row],[Cantidad 2024]]*Tabla134[[#This Row],[Precio Unitario 2024]]</f>
        <v>0</v>
      </c>
      <c r="S11" s="29">
        <f>+Tabla134[[#This Row],[Total 2022]]+Tabla134[[#This Row],[Total 2021]]+Tabla134[[#This Row],[Total 2020]]+Tabla134[[#This Row],[Total 2023]]+Tabla134[[#This Row],[Total 2024]]</f>
        <v>0</v>
      </c>
    </row>
    <row r="12" spans="1:19">
      <c r="A12" s="6"/>
      <c r="B12" s="7"/>
      <c r="C12" s="20"/>
      <c r="D12" s="18"/>
      <c r="E12" s="23"/>
      <c r="F12" s="24">
        <f>+Tabla134[[#This Row],[Precio Unitario 2020]]*Tabla134[[#This Row],[Cantidad 2020]]</f>
        <v>0</v>
      </c>
      <c r="G12" s="25">
        <f>+Tabla134[[#This Row],[Precio Unitario 2020]]*1.03</f>
        <v>0</v>
      </c>
      <c r="H12" s="25"/>
      <c r="I12" s="25">
        <f>+Tabla134[[#This Row],[Precio Unitario 2021]]*Tabla134[[#This Row],[Cantidad 2021]]</f>
        <v>0</v>
      </c>
      <c r="J12" s="25">
        <f>+Tabla134[[#This Row],[Precio Unitario 2021]]*1.03</f>
        <v>0</v>
      </c>
      <c r="K12" s="25"/>
      <c r="L12" s="25">
        <f>+Tabla134[[#This Row],[Precio Unitario 2022]]*Tabla134[[#This Row],[Cantidad 2022]]</f>
        <v>0</v>
      </c>
      <c r="M12" s="25">
        <f>+Tabla134[[#This Row],[Precio Unitario 2022]]*1.03</f>
        <v>0</v>
      </c>
      <c r="N12" s="25"/>
      <c r="O12" s="25">
        <f>+Tabla134[[#This Row],[Cantidad 2023]]*Tabla134[[#This Row],[Precio Unitario 2023]]</f>
        <v>0</v>
      </c>
      <c r="P12" s="25">
        <f>+Tabla134[[#This Row],[Precio Unitario 2023]]*1.03</f>
        <v>0</v>
      </c>
      <c r="Q12" s="25"/>
      <c r="R12" s="25">
        <f>+Tabla134[[#This Row],[Cantidad 2024]]*Tabla134[[#This Row],[Precio Unitario 2024]]</f>
        <v>0</v>
      </c>
      <c r="S12" s="29">
        <f>+Tabla134[[#This Row],[Total 2022]]+Tabla134[[#This Row],[Total 2021]]+Tabla134[[#This Row],[Total 2020]]+Tabla134[[#This Row],[Total 2023]]+Tabla134[[#This Row],[Total 2024]]</f>
        <v>0</v>
      </c>
    </row>
    <row r="13" spans="1:19">
      <c r="A13" s="6"/>
      <c r="B13" s="7"/>
      <c r="C13" s="20"/>
      <c r="D13" s="18"/>
      <c r="E13" s="23"/>
      <c r="F13" s="24">
        <f>+Tabla134[[#This Row],[Precio Unitario 2020]]*Tabla134[[#This Row],[Cantidad 2020]]</f>
        <v>0</v>
      </c>
      <c r="G13" s="25">
        <f>+Tabla134[[#This Row],[Precio Unitario 2020]]*1.03</f>
        <v>0</v>
      </c>
      <c r="H13" s="25"/>
      <c r="I13" s="25">
        <f>+Tabla134[[#This Row],[Precio Unitario 2021]]*Tabla134[[#This Row],[Cantidad 2021]]</f>
        <v>0</v>
      </c>
      <c r="J13" s="25">
        <f>+Tabla134[[#This Row],[Precio Unitario 2021]]*1.03</f>
        <v>0</v>
      </c>
      <c r="K13" s="25"/>
      <c r="L13" s="25">
        <f>+Tabla134[[#This Row],[Precio Unitario 2022]]*Tabla134[[#This Row],[Cantidad 2022]]</f>
        <v>0</v>
      </c>
      <c r="M13" s="25">
        <f>+Tabla134[[#This Row],[Precio Unitario 2022]]*1.03</f>
        <v>0</v>
      </c>
      <c r="N13" s="25"/>
      <c r="O13" s="25">
        <f>+Tabla134[[#This Row],[Cantidad 2023]]*Tabla134[[#This Row],[Precio Unitario 2023]]</f>
        <v>0</v>
      </c>
      <c r="P13" s="25">
        <f>+Tabla134[[#This Row],[Precio Unitario 2023]]*1.03</f>
        <v>0</v>
      </c>
      <c r="Q13" s="25"/>
      <c r="R13" s="25">
        <f>+Tabla134[[#This Row],[Cantidad 2024]]*Tabla134[[#This Row],[Precio Unitario 2024]]</f>
        <v>0</v>
      </c>
      <c r="S13" s="29">
        <f>+Tabla134[[#This Row],[Total 2022]]+Tabla134[[#This Row],[Total 2021]]+Tabla134[[#This Row],[Total 2020]]+Tabla134[[#This Row],[Total 2023]]+Tabla134[[#This Row],[Total 2024]]</f>
        <v>0</v>
      </c>
    </row>
    <row r="14" spans="1:19">
      <c r="A14" s="6"/>
      <c r="B14" s="7"/>
      <c r="C14" s="20"/>
      <c r="D14" s="18"/>
      <c r="E14" s="23"/>
      <c r="F14" s="24">
        <f>+Tabla134[[#This Row],[Precio Unitario 2020]]*Tabla134[[#This Row],[Cantidad 2020]]</f>
        <v>0</v>
      </c>
      <c r="G14" s="25">
        <f>+Tabla134[[#This Row],[Precio Unitario 2020]]*1.03</f>
        <v>0</v>
      </c>
      <c r="H14" s="25"/>
      <c r="I14" s="25">
        <f>+Tabla134[[#This Row],[Precio Unitario 2021]]*Tabla134[[#This Row],[Cantidad 2021]]</f>
        <v>0</v>
      </c>
      <c r="J14" s="25">
        <f>+Tabla134[[#This Row],[Precio Unitario 2021]]*1.03</f>
        <v>0</v>
      </c>
      <c r="K14" s="25"/>
      <c r="L14" s="25">
        <f>+Tabla134[[#This Row],[Precio Unitario 2022]]*Tabla134[[#This Row],[Cantidad 2022]]</f>
        <v>0</v>
      </c>
      <c r="M14" s="25">
        <f>+Tabla134[[#This Row],[Precio Unitario 2022]]*1.03</f>
        <v>0</v>
      </c>
      <c r="N14" s="25"/>
      <c r="O14" s="25">
        <f>+Tabla134[[#This Row],[Cantidad 2023]]*Tabla134[[#This Row],[Precio Unitario 2023]]</f>
        <v>0</v>
      </c>
      <c r="P14" s="25">
        <f>+Tabla134[[#This Row],[Precio Unitario 2023]]*1.03</f>
        <v>0</v>
      </c>
      <c r="Q14" s="25"/>
      <c r="R14" s="25">
        <f>+Tabla134[[#This Row],[Cantidad 2024]]*Tabla134[[#This Row],[Precio Unitario 2024]]</f>
        <v>0</v>
      </c>
      <c r="S14" s="29">
        <f>+Tabla134[[#This Row],[Total 2022]]+Tabla134[[#This Row],[Total 2021]]+Tabla134[[#This Row],[Total 2020]]+Tabla134[[#This Row],[Total 2023]]+Tabla134[[#This Row],[Total 2024]]</f>
        <v>0</v>
      </c>
    </row>
    <row r="15" spans="1:19">
      <c r="A15" s="6"/>
      <c r="B15" s="7"/>
      <c r="C15" s="20"/>
      <c r="D15" s="18"/>
      <c r="E15" s="23"/>
      <c r="F15" s="24">
        <f>+Tabla134[[#This Row],[Precio Unitario 2020]]*Tabla134[[#This Row],[Cantidad 2020]]</f>
        <v>0</v>
      </c>
      <c r="G15" s="25">
        <f>+Tabla134[[#This Row],[Precio Unitario 2020]]*1.03</f>
        <v>0</v>
      </c>
      <c r="H15" s="25"/>
      <c r="I15" s="25">
        <f>+Tabla134[[#This Row],[Precio Unitario 2021]]*Tabla134[[#This Row],[Cantidad 2021]]</f>
        <v>0</v>
      </c>
      <c r="J15" s="25">
        <f>+Tabla134[[#This Row],[Precio Unitario 2021]]*1.03</f>
        <v>0</v>
      </c>
      <c r="K15" s="25"/>
      <c r="L15" s="25">
        <f>+Tabla134[[#This Row],[Precio Unitario 2022]]*Tabla134[[#This Row],[Cantidad 2022]]</f>
        <v>0</v>
      </c>
      <c r="M15" s="25">
        <f>+Tabla134[[#This Row],[Precio Unitario 2022]]*1.03</f>
        <v>0</v>
      </c>
      <c r="N15" s="25"/>
      <c r="O15" s="25">
        <f>+Tabla134[[#This Row],[Cantidad 2023]]*Tabla134[[#This Row],[Precio Unitario 2023]]</f>
        <v>0</v>
      </c>
      <c r="P15" s="25">
        <f>+Tabla134[[#This Row],[Precio Unitario 2023]]*1.03</f>
        <v>0</v>
      </c>
      <c r="Q15" s="25"/>
      <c r="R15" s="25">
        <f>+Tabla134[[#This Row],[Cantidad 2024]]*Tabla134[[#This Row],[Precio Unitario 2024]]</f>
        <v>0</v>
      </c>
      <c r="S15" s="29">
        <f>+Tabla134[[#This Row],[Total 2022]]+Tabla134[[#This Row],[Total 2021]]+Tabla134[[#This Row],[Total 2020]]+Tabla134[[#This Row],[Total 2023]]+Tabla134[[#This Row],[Total 2024]]</f>
        <v>0</v>
      </c>
    </row>
    <row r="16" spans="1:19">
      <c r="A16" s="6"/>
      <c r="B16" s="7"/>
      <c r="C16" s="20"/>
      <c r="D16" s="18"/>
      <c r="E16" s="23"/>
      <c r="F16" s="24">
        <f>+Tabla134[[#This Row],[Precio Unitario 2020]]*Tabla134[[#This Row],[Cantidad 2020]]</f>
        <v>0</v>
      </c>
      <c r="G16" s="25">
        <f>+Tabla134[[#This Row],[Precio Unitario 2020]]*1.03</f>
        <v>0</v>
      </c>
      <c r="H16" s="25"/>
      <c r="I16" s="25">
        <f>+Tabla134[[#This Row],[Precio Unitario 2021]]*Tabla134[[#This Row],[Cantidad 2021]]</f>
        <v>0</v>
      </c>
      <c r="J16" s="25">
        <f>+Tabla134[[#This Row],[Precio Unitario 2021]]*1.03</f>
        <v>0</v>
      </c>
      <c r="K16" s="25"/>
      <c r="L16" s="25">
        <f>+Tabla134[[#This Row],[Precio Unitario 2022]]*Tabla134[[#This Row],[Cantidad 2022]]</f>
        <v>0</v>
      </c>
      <c r="M16" s="25">
        <f>+Tabla134[[#This Row],[Precio Unitario 2022]]*1.03</f>
        <v>0</v>
      </c>
      <c r="N16" s="25"/>
      <c r="O16" s="25">
        <f>+Tabla134[[#This Row],[Cantidad 2023]]*Tabla134[[#This Row],[Precio Unitario 2023]]</f>
        <v>0</v>
      </c>
      <c r="P16" s="25">
        <f>+Tabla134[[#This Row],[Precio Unitario 2023]]*1.03</f>
        <v>0</v>
      </c>
      <c r="Q16" s="25"/>
      <c r="R16" s="25">
        <f>+Tabla134[[#This Row],[Cantidad 2024]]*Tabla134[[#This Row],[Precio Unitario 2024]]</f>
        <v>0</v>
      </c>
      <c r="S16" s="29">
        <f>+Tabla134[[#This Row],[Total 2022]]+Tabla134[[#This Row],[Total 2021]]+Tabla134[[#This Row],[Total 2020]]+Tabla134[[#This Row],[Total 2023]]+Tabla134[[#This Row],[Total 2024]]</f>
        <v>0</v>
      </c>
    </row>
    <row r="17" spans="1:19">
      <c r="A17" s="6"/>
      <c r="B17" s="7"/>
      <c r="C17" s="20"/>
      <c r="D17" s="18"/>
      <c r="E17" s="23"/>
      <c r="F17" s="24">
        <f>+Tabla134[[#This Row],[Precio Unitario 2020]]*Tabla134[[#This Row],[Cantidad 2020]]</f>
        <v>0</v>
      </c>
      <c r="G17" s="25">
        <f>+Tabla134[[#This Row],[Precio Unitario 2020]]*1.03</f>
        <v>0</v>
      </c>
      <c r="H17" s="25"/>
      <c r="I17" s="25">
        <f>+Tabla134[[#This Row],[Precio Unitario 2021]]*Tabla134[[#This Row],[Cantidad 2021]]</f>
        <v>0</v>
      </c>
      <c r="J17" s="25">
        <f>+Tabla134[[#This Row],[Precio Unitario 2021]]*1.03</f>
        <v>0</v>
      </c>
      <c r="K17" s="25"/>
      <c r="L17" s="25">
        <f>+Tabla134[[#This Row],[Precio Unitario 2022]]*Tabla134[[#This Row],[Cantidad 2022]]</f>
        <v>0</v>
      </c>
      <c r="M17" s="25">
        <f>+Tabla134[[#This Row],[Precio Unitario 2022]]*1.03</f>
        <v>0</v>
      </c>
      <c r="N17" s="25"/>
      <c r="O17" s="25">
        <f>+Tabla134[[#This Row],[Cantidad 2023]]*Tabla134[[#This Row],[Precio Unitario 2023]]</f>
        <v>0</v>
      </c>
      <c r="P17" s="25">
        <f>+Tabla134[[#This Row],[Precio Unitario 2023]]*1.03</f>
        <v>0</v>
      </c>
      <c r="Q17" s="25"/>
      <c r="R17" s="25">
        <f>+Tabla134[[#This Row],[Cantidad 2024]]*Tabla134[[#This Row],[Precio Unitario 2024]]</f>
        <v>0</v>
      </c>
      <c r="S17" s="29">
        <f>+Tabla134[[#This Row],[Total 2022]]+Tabla134[[#This Row],[Total 2021]]+Tabla134[[#This Row],[Total 2020]]+Tabla134[[#This Row],[Total 2023]]+Tabla134[[#This Row],[Total 2024]]</f>
        <v>0</v>
      </c>
    </row>
    <row r="18" spans="1:19">
      <c r="A18" s="13"/>
      <c r="B18" s="8"/>
      <c r="C18" s="21"/>
      <c r="D18" s="31"/>
      <c r="E18" s="26"/>
      <c r="F18" s="27">
        <f>+Tabla134[[#This Row],[Precio Unitario 2020]]*Tabla134[[#This Row],[Cantidad 2020]]</f>
        <v>0</v>
      </c>
      <c r="G18" s="28">
        <f>+Tabla134[[#This Row],[Precio Unitario 2020]]*1.03</f>
        <v>0</v>
      </c>
      <c r="H18" s="28"/>
      <c r="I18" s="28">
        <f>+Tabla134[[#This Row],[Precio Unitario 2021]]*Tabla134[[#This Row],[Cantidad 2021]]</f>
        <v>0</v>
      </c>
      <c r="J18" s="28">
        <f>+Tabla134[[#This Row],[Precio Unitario 2021]]*1.03</f>
        <v>0</v>
      </c>
      <c r="K18" s="28"/>
      <c r="L18" s="28">
        <f>+Tabla134[[#This Row],[Precio Unitario 2022]]*Tabla134[[#This Row],[Cantidad 2022]]</f>
        <v>0</v>
      </c>
      <c r="M18" s="28">
        <f>+Tabla134[[#This Row],[Precio Unitario 2022]]*1.03</f>
        <v>0</v>
      </c>
      <c r="N18" s="28"/>
      <c r="O18" s="28">
        <f>+Tabla134[[#This Row],[Cantidad 2023]]*Tabla134[[#This Row],[Precio Unitario 2023]]</f>
        <v>0</v>
      </c>
      <c r="P18" s="28">
        <f>+Tabla134[[#This Row],[Precio Unitario 2023]]*1.03</f>
        <v>0</v>
      </c>
      <c r="Q18" s="28"/>
      <c r="R18" s="28">
        <f>+Tabla134[[#This Row],[Cantidad 2024]]*Tabla134[[#This Row],[Precio Unitario 2024]]</f>
        <v>0</v>
      </c>
      <c r="S18" s="29">
        <f>+Tabla134[[#This Row],[Total 2022]]+Tabla134[[#This Row],[Total 2021]]+Tabla134[[#This Row],[Total 2020]]+Tabla134[[#This Row],[Total 2023]]+Tabla134[[#This Row],[Total 2024]]</f>
        <v>0</v>
      </c>
    </row>
    <row r="19" spans="1:19">
      <c r="A19" s="16" t="s">
        <v>15</v>
      </c>
      <c r="B19" s="17"/>
      <c r="C19" s="17"/>
      <c r="D19" s="19"/>
      <c r="E19" s="19"/>
      <c r="F19" s="22">
        <f>SUM(F3:F18)</f>
        <v>0</v>
      </c>
      <c r="G19" s="19"/>
      <c r="H19" s="19"/>
      <c r="I19" s="22">
        <f>SUM(I3:I18)</f>
        <v>0</v>
      </c>
      <c r="J19" s="19"/>
      <c r="K19" s="19"/>
      <c r="L19" s="22">
        <f>SUM(L3:L18)</f>
        <v>0</v>
      </c>
      <c r="M19" s="19"/>
      <c r="N19" s="19"/>
      <c r="O19" s="22">
        <f>SUM(O3:O18)</f>
        <v>0</v>
      </c>
      <c r="P19" s="19"/>
      <c r="Q19" s="19"/>
      <c r="R19" s="22">
        <f>SUM(R3:R18)</f>
        <v>0</v>
      </c>
      <c r="S19" s="30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2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H24"/>
  <sheetViews>
    <sheetView showGridLines="0" workbookViewId="0">
      <pane xSplit="1" ySplit="2" topLeftCell="D3" activePane="bottomRight" state="frozen"/>
      <selection pane="topRight"/>
      <selection pane="bottomLeft"/>
      <selection pane="bottomRight" activeCell="D2" sqref="D2:R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8.25">
      <c r="A2" s="45" t="s">
        <v>28</v>
      </c>
      <c r="B2" s="4" t="s">
        <v>30</v>
      </c>
      <c r="C2" s="4" t="s">
        <v>29</v>
      </c>
      <c r="D2" s="4" t="s">
        <v>5</v>
      </c>
      <c r="E2" s="4" t="s">
        <v>6</v>
      </c>
      <c r="F2" s="4" t="s">
        <v>8</v>
      </c>
      <c r="G2" s="4" t="s">
        <v>10</v>
      </c>
      <c r="H2" s="4" t="s">
        <v>7</v>
      </c>
      <c r="I2" s="4" t="s">
        <v>9</v>
      </c>
      <c r="J2" s="4" t="s">
        <v>11</v>
      </c>
      <c r="K2" s="4" t="s">
        <v>12</v>
      </c>
      <c r="L2" s="5" t="s">
        <v>13</v>
      </c>
      <c r="M2" s="4" t="s">
        <v>31</v>
      </c>
      <c r="N2" s="4" t="s">
        <v>32</v>
      </c>
      <c r="O2" s="5" t="s">
        <v>33</v>
      </c>
      <c r="P2" s="4" t="s">
        <v>35</v>
      </c>
      <c r="Q2" s="4" t="s">
        <v>36</v>
      </c>
      <c r="R2" s="5" t="s">
        <v>37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+Tabla1345[[#This Row],[Precio Unitario 2020]]*Tabla1345[[#This Row],[Cantidad 2020]]</f>
        <v>0</v>
      </c>
      <c r="G3" s="25">
        <f>+Tabla1345[[#This Row],[Precio Unitario 2020]]*1.03</f>
        <v>0</v>
      </c>
      <c r="H3" s="25"/>
      <c r="I3" s="25">
        <f>+Tabla1345[[#This Row],[Precio Unitario 2021]]*Tabla1345[[#This Row],[Cantidad 2021]]</f>
        <v>0</v>
      </c>
      <c r="J3" s="25">
        <f>+Tabla1345[[#This Row],[Precio Unitario 2020]]*1.03</f>
        <v>0</v>
      </c>
      <c r="K3" s="25"/>
      <c r="L3" s="25">
        <f>+Tabla1345[[#This Row],[Precio Unitario 2022]]*Tabla1345[[#This Row],[Cantidad 2022]]</f>
        <v>0</v>
      </c>
      <c r="M3" s="25">
        <f>+Tabla1345[[#This Row],[Precio Unitario 2022]]*1.03</f>
        <v>0</v>
      </c>
      <c r="N3" s="25"/>
      <c r="O3" s="25">
        <f>+Tabla1345[[#This Row],[Cantidad 2023]]*Tabla1345[[#This Row],[Precio Unitario 2023]]</f>
        <v>0</v>
      </c>
      <c r="P3" s="25">
        <f>+Tabla1345[[#This Row],[Precio Unitario 2023]]*1.03</f>
        <v>0</v>
      </c>
      <c r="Q3" s="25"/>
      <c r="R3" s="25">
        <f>+Tabla1345[[#This Row],[Cantidad 2024]]*Tabla1345[[#This Row],[Precio Unitario 2024]]</f>
        <v>0</v>
      </c>
      <c r="S3" s="29">
        <f>+Tabla1345[[#This Row],[Total 2022]]+Tabla1345[[#This Row],[Total 2021]]+Tabla1345[[#This Row],[Total 2020]]+Tabla1345[[#This Row],[Total 2023]]+Tabla1345[[#This Row],[Total 2024]]</f>
        <v>0</v>
      </c>
    </row>
    <row r="4" spans="1:19">
      <c r="A4" s="6"/>
      <c r="B4" s="7"/>
      <c r="C4" s="20"/>
      <c r="D4" s="18"/>
      <c r="E4" s="23"/>
      <c r="F4" s="24">
        <f>+Tabla1345[[#This Row],[Precio Unitario 2020]]*Tabla1345[[#This Row],[Cantidad 2020]]</f>
        <v>0</v>
      </c>
      <c r="G4" s="25">
        <f>+Tabla1345[[#This Row],[Precio Unitario 2020]]*1.03</f>
        <v>0</v>
      </c>
      <c r="H4" s="25"/>
      <c r="I4" s="25">
        <f>+Tabla1345[[#This Row],[Precio Unitario 2021]]*Tabla1345[[#This Row],[Cantidad 2021]]</f>
        <v>0</v>
      </c>
      <c r="J4" s="25">
        <f>+Tabla1345[[#This Row],[Precio Unitario 2021]]*1.03</f>
        <v>0</v>
      </c>
      <c r="K4" s="25"/>
      <c r="L4" s="25">
        <f>+Tabla1345[[#This Row],[Precio Unitario 2022]]*Tabla1345[[#This Row],[Cantidad 2022]]</f>
        <v>0</v>
      </c>
      <c r="M4" s="25">
        <f>+Tabla1345[[#This Row],[Precio Unitario 2022]]*1.03</f>
        <v>0</v>
      </c>
      <c r="N4" s="25"/>
      <c r="O4" s="25">
        <f>+Tabla1345[[#This Row],[Cantidad 2023]]*Tabla1345[[#This Row],[Precio Unitario 2023]]</f>
        <v>0</v>
      </c>
      <c r="P4" s="25">
        <f>+Tabla1345[[#This Row],[Precio Unitario 2023]]*1.03</f>
        <v>0</v>
      </c>
      <c r="Q4" s="25"/>
      <c r="R4" s="25">
        <f>+Tabla1345[[#This Row],[Cantidad 2024]]*Tabla1345[[#This Row],[Precio Unitario 2024]]</f>
        <v>0</v>
      </c>
      <c r="S4" s="29">
        <f>+Tabla1345[[#This Row],[Total 2022]]+Tabla1345[[#This Row],[Total 2021]]+Tabla1345[[#This Row],[Total 2020]]+Tabla1345[[#This Row],[Total 2023]]+Tabla1345[[#This Row],[Total 2024]]</f>
        <v>0</v>
      </c>
    </row>
    <row r="5" spans="1:19">
      <c r="A5" s="6"/>
      <c r="B5" s="7"/>
      <c r="C5" s="20"/>
      <c r="D5" s="18"/>
      <c r="E5" s="23"/>
      <c r="F5" s="24">
        <f>+Tabla1345[[#This Row],[Precio Unitario 2020]]*Tabla1345[[#This Row],[Cantidad 2020]]</f>
        <v>0</v>
      </c>
      <c r="G5" s="25">
        <f>+Tabla1345[[#This Row],[Precio Unitario 2020]]*1.03</f>
        <v>0</v>
      </c>
      <c r="H5" s="25"/>
      <c r="I5" s="25">
        <f>+Tabla1345[[#This Row],[Precio Unitario 2021]]*Tabla1345[[#This Row],[Cantidad 2021]]</f>
        <v>0</v>
      </c>
      <c r="J5" s="25">
        <f>+Tabla1345[[#This Row],[Precio Unitario 2021]]*1.03</f>
        <v>0</v>
      </c>
      <c r="K5" s="25"/>
      <c r="L5" s="25">
        <f>+Tabla1345[[#This Row],[Precio Unitario 2022]]*Tabla1345[[#This Row],[Cantidad 2022]]</f>
        <v>0</v>
      </c>
      <c r="M5" s="25">
        <f>+Tabla1345[[#This Row],[Precio Unitario 2022]]*1.03</f>
        <v>0</v>
      </c>
      <c r="N5" s="25"/>
      <c r="O5" s="25">
        <f>+Tabla1345[[#This Row],[Cantidad 2023]]*Tabla1345[[#This Row],[Precio Unitario 2023]]</f>
        <v>0</v>
      </c>
      <c r="P5" s="25">
        <f>+Tabla1345[[#This Row],[Precio Unitario 2023]]*1.03</f>
        <v>0</v>
      </c>
      <c r="Q5" s="25"/>
      <c r="R5" s="25">
        <f>+Tabla1345[[#This Row],[Cantidad 2024]]*Tabla1345[[#This Row],[Precio Unitario 2024]]</f>
        <v>0</v>
      </c>
      <c r="S5" s="29">
        <f>+Tabla1345[[#This Row],[Total 2022]]+Tabla1345[[#This Row],[Total 2021]]+Tabla1345[[#This Row],[Total 2020]]+Tabla1345[[#This Row],[Total 2023]]+Tabla1345[[#This Row],[Total 2024]]</f>
        <v>0</v>
      </c>
    </row>
    <row r="6" spans="1:19">
      <c r="A6" s="6"/>
      <c r="B6" s="7"/>
      <c r="C6" s="20"/>
      <c r="D6" s="18"/>
      <c r="E6" s="23"/>
      <c r="F6" s="24">
        <f>+Tabla1345[[#This Row],[Precio Unitario 2020]]*Tabla1345[[#This Row],[Cantidad 2020]]</f>
        <v>0</v>
      </c>
      <c r="G6" s="25">
        <f>+Tabla1345[[#This Row],[Precio Unitario 2020]]*1.03</f>
        <v>0</v>
      </c>
      <c r="H6" s="25"/>
      <c r="I6" s="25">
        <f>+Tabla1345[[#This Row],[Precio Unitario 2021]]*Tabla1345[[#This Row],[Cantidad 2021]]</f>
        <v>0</v>
      </c>
      <c r="J6" s="25">
        <f>+Tabla1345[[#This Row],[Precio Unitario 2021]]*1.03</f>
        <v>0</v>
      </c>
      <c r="K6" s="25"/>
      <c r="L6" s="25">
        <f>+Tabla1345[[#This Row],[Precio Unitario 2022]]*Tabla1345[[#This Row],[Cantidad 2022]]</f>
        <v>0</v>
      </c>
      <c r="M6" s="25">
        <f>+Tabla1345[[#This Row],[Precio Unitario 2022]]*1.03</f>
        <v>0</v>
      </c>
      <c r="N6" s="25"/>
      <c r="O6" s="25">
        <f>+Tabla1345[[#This Row],[Cantidad 2023]]*Tabla1345[[#This Row],[Precio Unitario 2023]]</f>
        <v>0</v>
      </c>
      <c r="P6" s="25">
        <f>+Tabla1345[[#This Row],[Precio Unitario 2023]]*1.03</f>
        <v>0</v>
      </c>
      <c r="Q6" s="25"/>
      <c r="R6" s="25">
        <f>+Tabla1345[[#This Row],[Cantidad 2024]]*Tabla1345[[#This Row],[Precio Unitario 2024]]</f>
        <v>0</v>
      </c>
      <c r="S6" s="29">
        <f>+Tabla1345[[#This Row],[Total 2022]]+Tabla1345[[#This Row],[Total 2021]]+Tabla1345[[#This Row],[Total 2020]]+Tabla1345[[#This Row],[Total 2023]]+Tabla1345[[#This Row],[Total 2024]]</f>
        <v>0</v>
      </c>
    </row>
    <row r="7" spans="1:19">
      <c r="A7" s="6"/>
      <c r="B7" s="7"/>
      <c r="C7" s="20"/>
      <c r="D7" s="18"/>
      <c r="E7" s="23"/>
      <c r="F7" s="24">
        <f>+Tabla1345[[#This Row],[Precio Unitario 2020]]*Tabla1345[[#This Row],[Cantidad 2020]]</f>
        <v>0</v>
      </c>
      <c r="G7" s="25">
        <f>+Tabla1345[[#This Row],[Precio Unitario 2020]]*1.03</f>
        <v>0</v>
      </c>
      <c r="H7" s="25"/>
      <c r="I7" s="25">
        <f>+Tabla1345[[#This Row],[Precio Unitario 2021]]*Tabla1345[[#This Row],[Cantidad 2021]]</f>
        <v>0</v>
      </c>
      <c r="J7" s="25">
        <f>+Tabla1345[[#This Row],[Precio Unitario 2021]]*1.03</f>
        <v>0</v>
      </c>
      <c r="K7" s="25"/>
      <c r="L7" s="25">
        <f>+Tabla1345[[#This Row],[Precio Unitario 2022]]*Tabla1345[[#This Row],[Cantidad 2022]]</f>
        <v>0</v>
      </c>
      <c r="M7" s="25">
        <f>+Tabla1345[[#This Row],[Precio Unitario 2022]]*1.03</f>
        <v>0</v>
      </c>
      <c r="N7" s="25"/>
      <c r="O7" s="25">
        <f>+Tabla1345[[#This Row],[Cantidad 2023]]*Tabla1345[[#This Row],[Precio Unitario 2023]]</f>
        <v>0</v>
      </c>
      <c r="P7" s="25">
        <f>+Tabla1345[[#This Row],[Precio Unitario 2023]]*1.03</f>
        <v>0</v>
      </c>
      <c r="Q7" s="25"/>
      <c r="R7" s="25">
        <f>+Tabla1345[[#This Row],[Cantidad 2024]]*Tabla1345[[#This Row],[Precio Unitario 2024]]</f>
        <v>0</v>
      </c>
      <c r="S7" s="29">
        <f>+Tabla1345[[#This Row],[Total 2022]]+Tabla1345[[#This Row],[Total 2021]]+Tabla1345[[#This Row],[Total 2020]]+Tabla1345[[#This Row],[Total 2023]]+Tabla1345[[#This Row],[Total 2024]]</f>
        <v>0</v>
      </c>
    </row>
    <row r="8" spans="1:19">
      <c r="A8" s="6"/>
      <c r="B8" s="7"/>
      <c r="C8" s="20"/>
      <c r="D8" s="18"/>
      <c r="E8" s="23"/>
      <c r="F8" s="24">
        <f>+Tabla1345[[#This Row],[Precio Unitario 2020]]*Tabla1345[[#This Row],[Cantidad 2020]]</f>
        <v>0</v>
      </c>
      <c r="G8" s="25">
        <f>+Tabla1345[[#This Row],[Precio Unitario 2020]]*1.03</f>
        <v>0</v>
      </c>
      <c r="H8" s="25"/>
      <c r="I8" s="25">
        <f>+Tabla1345[[#This Row],[Precio Unitario 2021]]*Tabla1345[[#This Row],[Cantidad 2021]]</f>
        <v>0</v>
      </c>
      <c r="J8" s="25">
        <f>+Tabla1345[[#This Row],[Precio Unitario 2021]]*1.03</f>
        <v>0</v>
      </c>
      <c r="K8" s="25"/>
      <c r="L8" s="25">
        <f>+Tabla1345[[#This Row],[Precio Unitario 2022]]*Tabla1345[[#This Row],[Cantidad 2022]]</f>
        <v>0</v>
      </c>
      <c r="M8" s="25">
        <f>+Tabla1345[[#This Row],[Precio Unitario 2022]]*1.03</f>
        <v>0</v>
      </c>
      <c r="N8" s="25"/>
      <c r="O8" s="25">
        <f>+Tabla1345[[#This Row],[Cantidad 2023]]*Tabla1345[[#This Row],[Precio Unitario 2023]]</f>
        <v>0</v>
      </c>
      <c r="P8" s="25">
        <f>+Tabla1345[[#This Row],[Precio Unitario 2023]]*1.03</f>
        <v>0</v>
      </c>
      <c r="Q8" s="25"/>
      <c r="R8" s="25">
        <f>+Tabla1345[[#This Row],[Cantidad 2024]]*Tabla1345[[#This Row],[Precio Unitario 2024]]</f>
        <v>0</v>
      </c>
      <c r="S8" s="29">
        <f>+Tabla1345[[#This Row],[Total 2022]]+Tabla1345[[#This Row],[Total 2021]]+Tabla1345[[#This Row],[Total 2020]]+Tabla1345[[#This Row],[Total 2023]]+Tabla1345[[#This Row],[Total 2024]]</f>
        <v>0</v>
      </c>
    </row>
    <row r="9" spans="1:19">
      <c r="A9" s="6"/>
      <c r="B9" s="7"/>
      <c r="C9" s="20"/>
      <c r="D9" s="18"/>
      <c r="E9" s="23"/>
      <c r="F9" s="24">
        <f>+Tabla1345[[#This Row],[Precio Unitario 2020]]*Tabla1345[[#This Row],[Cantidad 2020]]</f>
        <v>0</v>
      </c>
      <c r="G9" s="25">
        <f>+Tabla1345[[#This Row],[Precio Unitario 2020]]*1.03</f>
        <v>0</v>
      </c>
      <c r="H9" s="25"/>
      <c r="I9" s="25">
        <f>+Tabla1345[[#This Row],[Precio Unitario 2021]]*Tabla1345[[#This Row],[Cantidad 2021]]</f>
        <v>0</v>
      </c>
      <c r="J9" s="25">
        <f>+Tabla1345[[#This Row],[Precio Unitario 2021]]*1.03</f>
        <v>0</v>
      </c>
      <c r="K9" s="25"/>
      <c r="L9" s="25">
        <f>+Tabla1345[[#This Row],[Precio Unitario 2022]]*Tabla1345[[#This Row],[Cantidad 2022]]</f>
        <v>0</v>
      </c>
      <c r="M9" s="25">
        <f>+Tabla1345[[#This Row],[Precio Unitario 2022]]*1.03</f>
        <v>0</v>
      </c>
      <c r="N9" s="25"/>
      <c r="O9" s="25">
        <f>+Tabla1345[[#This Row],[Cantidad 2023]]*Tabla1345[[#This Row],[Precio Unitario 2023]]</f>
        <v>0</v>
      </c>
      <c r="P9" s="25">
        <f>+Tabla1345[[#This Row],[Precio Unitario 2023]]*1.03</f>
        <v>0</v>
      </c>
      <c r="Q9" s="25"/>
      <c r="R9" s="25">
        <f>+Tabla1345[[#This Row],[Cantidad 2024]]*Tabla1345[[#This Row],[Precio Unitario 2024]]</f>
        <v>0</v>
      </c>
      <c r="S9" s="29">
        <f>+Tabla1345[[#This Row],[Total 2022]]+Tabla1345[[#This Row],[Total 2021]]+Tabla1345[[#This Row],[Total 2020]]+Tabla1345[[#This Row],[Total 2023]]+Tabla1345[[#This Row],[Total 2024]]</f>
        <v>0</v>
      </c>
    </row>
    <row r="10" spans="1:19">
      <c r="A10" s="6"/>
      <c r="B10" s="7"/>
      <c r="C10" s="20"/>
      <c r="D10" s="18"/>
      <c r="E10" s="23"/>
      <c r="F10" s="24">
        <f>+Tabla1345[[#This Row],[Precio Unitario 2020]]*Tabla1345[[#This Row],[Cantidad 2020]]</f>
        <v>0</v>
      </c>
      <c r="G10" s="25">
        <f>+Tabla1345[[#This Row],[Precio Unitario 2020]]*1.03</f>
        <v>0</v>
      </c>
      <c r="H10" s="25"/>
      <c r="I10" s="25">
        <f>+Tabla1345[[#This Row],[Precio Unitario 2021]]*Tabla1345[[#This Row],[Cantidad 2021]]</f>
        <v>0</v>
      </c>
      <c r="J10" s="25">
        <f>+Tabla1345[[#This Row],[Precio Unitario 2021]]*1.03</f>
        <v>0</v>
      </c>
      <c r="K10" s="25"/>
      <c r="L10" s="25">
        <f>+Tabla1345[[#This Row],[Precio Unitario 2022]]*Tabla1345[[#This Row],[Cantidad 2022]]</f>
        <v>0</v>
      </c>
      <c r="M10" s="25">
        <f>+Tabla1345[[#This Row],[Precio Unitario 2022]]*1.03</f>
        <v>0</v>
      </c>
      <c r="N10" s="25"/>
      <c r="O10" s="25">
        <f>+Tabla1345[[#This Row],[Cantidad 2023]]*Tabla1345[[#This Row],[Precio Unitario 2023]]</f>
        <v>0</v>
      </c>
      <c r="P10" s="25">
        <f>+Tabla1345[[#This Row],[Precio Unitario 2023]]*1.03</f>
        <v>0</v>
      </c>
      <c r="Q10" s="25"/>
      <c r="R10" s="25">
        <f>+Tabla1345[[#This Row],[Cantidad 2024]]*Tabla1345[[#This Row],[Precio Unitario 2024]]</f>
        <v>0</v>
      </c>
      <c r="S10" s="29">
        <f>+Tabla1345[[#This Row],[Total 2022]]+Tabla1345[[#This Row],[Total 2021]]+Tabla1345[[#This Row],[Total 2020]]+Tabla1345[[#This Row],[Total 2023]]+Tabla1345[[#This Row],[Total 2024]]</f>
        <v>0</v>
      </c>
    </row>
    <row r="11" spans="1:19">
      <c r="A11" s="6"/>
      <c r="B11" s="7"/>
      <c r="C11" s="20"/>
      <c r="D11" s="18"/>
      <c r="E11" s="23"/>
      <c r="F11" s="24">
        <f>+Tabla1345[[#This Row],[Precio Unitario 2020]]*Tabla1345[[#This Row],[Cantidad 2020]]</f>
        <v>0</v>
      </c>
      <c r="G11" s="25">
        <f>+Tabla1345[[#This Row],[Precio Unitario 2020]]*1.03</f>
        <v>0</v>
      </c>
      <c r="H11" s="25"/>
      <c r="I11" s="25">
        <f>+Tabla1345[[#This Row],[Precio Unitario 2021]]*Tabla1345[[#This Row],[Cantidad 2021]]</f>
        <v>0</v>
      </c>
      <c r="J11" s="25">
        <f>+Tabla1345[[#This Row],[Precio Unitario 2021]]*1.03</f>
        <v>0</v>
      </c>
      <c r="K11" s="25"/>
      <c r="L11" s="25">
        <f>+Tabla1345[[#This Row],[Precio Unitario 2022]]*Tabla1345[[#This Row],[Cantidad 2022]]</f>
        <v>0</v>
      </c>
      <c r="M11" s="25">
        <f>+Tabla1345[[#This Row],[Precio Unitario 2022]]*1.03</f>
        <v>0</v>
      </c>
      <c r="N11" s="25"/>
      <c r="O11" s="25">
        <f>+Tabla1345[[#This Row],[Cantidad 2023]]*Tabla1345[[#This Row],[Precio Unitario 2023]]</f>
        <v>0</v>
      </c>
      <c r="P11" s="25">
        <f>+Tabla1345[[#This Row],[Precio Unitario 2023]]*1.03</f>
        <v>0</v>
      </c>
      <c r="Q11" s="25"/>
      <c r="R11" s="25">
        <f>+Tabla1345[[#This Row],[Cantidad 2024]]*Tabla1345[[#This Row],[Precio Unitario 2024]]</f>
        <v>0</v>
      </c>
      <c r="S11" s="29">
        <f>+Tabla1345[[#This Row],[Total 2022]]+Tabla1345[[#This Row],[Total 2021]]+Tabla1345[[#This Row],[Total 2020]]+Tabla1345[[#This Row],[Total 2023]]+Tabla1345[[#This Row],[Total 2024]]</f>
        <v>0</v>
      </c>
    </row>
    <row r="12" spans="1:19">
      <c r="A12" s="6"/>
      <c r="B12" s="7"/>
      <c r="C12" s="20"/>
      <c r="D12" s="18"/>
      <c r="E12" s="23"/>
      <c r="F12" s="24">
        <f>+Tabla1345[[#This Row],[Precio Unitario 2020]]*Tabla1345[[#This Row],[Cantidad 2020]]</f>
        <v>0</v>
      </c>
      <c r="G12" s="25">
        <f>+Tabla1345[[#This Row],[Precio Unitario 2020]]*1.03</f>
        <v>0</v>
      </c>
      <c r="H12" s="25"/>
      <c r="I12" s="25">
        <f>+Tabla1345[[#This Row],[Precio Unitario 2021]]*Tabla1345[[#This Row],[Cantidad 2021]]</f>
        <v>0</v>
      </c>
      <c r="J12" s="25">
        <f>+Tabla1345[[#This Row],[Precio Unitario 2021]]*1.03</f>
        <v>0</v>
      </c>
      <c r="K12" s="25"/>
      <c r="L12" s="25">
        <f>+Tabla1345[[#This Row],[Precio Unitario 2022]]*Tabla1345[[#This Row],[Cantidad 2022]]</f>
        <v>0</v>
      </c>
      <c r="M12" s="25">
        <f>+Tabla1345[[#This Row],[Precio Unitario 2022]]*1.03</f>
        <v>0</v>
      </c>
      <c r="N12" s="25"/>
      <c r="O12" s="25">
        <f>+Tabla1345[[#This Row],[Cantidad 2023]]*Tabla1345[[#This Row],[Precio Unitario 2023]]</f>
        <v>0</v>
      </c>
      <c r="P12" s="25">
        <f>+Tabla1345[[#This Row],[Precio Unitario 2023]]*1.03</f>
        <v>0</v>
      </c>
      <c r="Q12" s="25"/>
      <c r="R12" s="25">
        <f>+Tabla1345[[#This Row],[Cantidad 2024]]*Tabla1345[[#This Row],[Precio Unitario 2024]]</f>
        <v>0</v>
      </c>
      <c r="S12" s="29">
        <f>+Tabla1345[[#This Row],[Total 2022]]+Tabla1345[[#This Row],[Total 2021]]+Tabla1345[[#This Row],[Total 2020]]+Tabla1345[[#This Row],[Total 2023]]+Tabla1345[[#This Row],[Total 2024]]</f>
        <v>0</v>
      </c>
    </row>
    <row r="13" spans="1:19">
      <c r="A13" s="6"/>
      <c r="B13" s="7"/>
      <c r="C13" s="20"/>
      <c r="D13" s="18"/>
      <c r="E13" s="23"/>
      <c r="F13" s="24">
        <f>+Tabla1345[[#This Row],[Precio Unitario 2020]]*Tabla1345[[#This Row],[Cantidad 2020]]</f>
        <v>0</v>
      </c>
      <c r="G13" s="25">
        <f>+Tabla1345[[#This Row],[Precio Unitario 2020]]*1.03</f>
        <v>0</v>
      </c>
      <c r="H13" s="25"/>
      <c r="I13" s="25">
        <f>+Tabla1345[[#This Row],[Precio Unitario 2021]]*Tabla1345[[#This Row],[Cantidad 2021]]</f>
        <v>0</v>
      </c>
      <c r="J13" s="25">
        <f>+Tabla1345[[#This Row],[Precio Unitario 2021]]*1.03</f>
        <v>0</v>
      </c>
      <c r="K13" s="25"/>
      <c r="L13" s="25">
        <f>+Tabla1345[[#This Row],[Precio Unitario 2022]]*Tabla1345[[#This Row],[Cantidad 2022]]</f>
        <v>0</v>
      </c>
      <c r="M13" s="25">
        <f>+Tabla1345[[#This Row],[Precio Unitario 2022]]*1.03</f>
        <v>0</v>
      </c>
      <c r="N13" s="25"/>
      <c r="O13" s="25">
        <f>+Tabla1345[[#This Row],[Cantidad 2023]]*Tabla1345[[#This Row],[Precio Unitario 2023]]</f>
        <v>0</v>
      </c>
      <c r="P13" s="25">
        <f>+Tabla1345[[#This Row],[Precio Unitario 2023]]*1.03</f>
        <v>0</v>
      </c>
      <c r="Q13" s="25"/>
      <c r="R13" s="25">
        <f>+Tabla1345[[#This Row],[Cantidad 2024]]*Tabla1345[[#This Row],[Precio Unitario 2024]]</f>
        <v>0</v>
      </c>
      <c r="S13" s="29">
        <f>+Tabla1345[[#This Row],[Total 2022]]+Tabla1345[[#This Row],[Total 2021]]+Tabla1345[[#This Row],[Total 2020]]+Tabla1345[[#This Row],[Total 2023]]+Tabla1345[[#This Row],[Total 2024]]</f>
        <v>0</v>
      </c>
    </row>
    <row r="14" spans="1:19">
      <c r="A14" s="6"/>
      <c r="B14" s="7"/>
      <c r="C14" s="20"/>
      <c r="D14" s="18"/>
      <c r="E14" s="23"/>
      <c r="F14" s="24">
        <f>+Tabla1345[[#This Row],[Precio Unitario 2020]]*Tabla1345[[#This Row],[Cantidad 2020]]</f>
        <v>0</v>
      </c>
      <c r="G14" s="25">
        <f>+Tabla1345[[#This Row],[Precio Unitario 2020]]*1.03</f>
        <v>0</v>
      </c>
      <c r="H14" s="25"/>
      <c r="I14" s="25">
        <f>+Tabla1345[[#This Row],[Precio Unitario 2021]]*Tabla1345[[#This Row],[Cantidad 2021]]</f>
        <v>0</v>
      </c>
      <c r="J14" s="25">
        <f>+Tabla1345[[#This Row],[Precio Unitario 2021]]*1.03</f>
        <v>0</v>
      </c>
      <c r="K14" s="25"/>
      <c r="L14" s="25">
        <f>+Tabla1345[[#This Row],[Precio Unitario 2022]]*Tabla1345[[#This Row],[Cantidad 2022]]</f>
        <v>0</v>
      </c>
      <c r="M14" s="25">
        <f>+Tabla1345[[#This Row],[Precio Unitario 2022]]*1.03</f>
        <v>0</v>
      </c>
      <c r="N14" s="25"/>
      <c r="O14" s="25">
        <f>+Tabla1345[[#This Row],[Cantidad 2023]]*Tabla1345[[#This Row],[Precio Unitario 2023]]</f>
        <v>0</v>
      </c>
      <c r="P14" s="25">
        <f>+Tabla1345[[#This Row],[Precio Unitario 2023]]*1.03</f>
        <v>0</v>
      </c>
      <c r="Q14" s="25"/>
      <c r="R14" s="25">
        <f>+Tabla1345[[#This Row],[Cantidad 2024]]*Tabla1345[[#This Row],[Precio Unitario 2024]]</f>
        <v>0</v>
      </c>
      <c r="S14" s="29">
        <f>+Tabla1345[[#This Row],[Total 2022]]+Tabla1345[[#This Row],[Total 2021]]+Tabla1345[[#This Row],[Total 2020]]+Tabla1345[[#This Row],[Total 2023]]+Tabla1345[[#This Row],[Total 2024]]</f>
        <v>0</v>
      </c>
    </row>
    <row r="15" spans="1:19">
      <c r="A15" s="6"/>
      <c r="B15" s="7"/>
      <c r="C15" s="20"/>
      <c r="D15" s="18"/>
      <c r="E15" s="23"/>
      <c r="F15" s="24">
        <f>+Tabla1345[[#This Row],[Precio Unitario 2020]]*Tabla1345[[#This Row],[Cantidad 2020]]</f>
        <v>0</v>
      </c>
      <c r="G15" s="25">
        <f>+Tabla1345[[#This Row],[Precio Unitario 2020]]*1.03</f>
        <v>0</v>
      </c>
      <c r="H15" s="25"/>
      <c r="I15" s="25">
        <f>+Tabla1345[[#This Row],[Precio Unitario 2021]]*Tabla1345[[#This Row],[Cantidad 2021]]</f>
        <v>0</v>
      </c>
      <c r="J15" s="25">
        <f>+Tabla1345[[#This Row],[Precio Unitario 2021]]*1.03</f>
        <v>0</v>
      </c>
      <c r="K15" s="25"/>
      <c r="L15" s="25">
        <f>+Tabla1345[[#This Row],[Precio Unitario 2022]]*Tabla1345[[#This Row],[Cantidad 2022]]</f>
        <v>0</v>
      </c>
      <c r="M15" s="25">
        <f>+Tabla1345[[#This Row],[Precio Unitario 2022]]*1.03</f>
        <v>0</v>
      </c>
      <c r="N15" s="25"/>
      <c r="O15" s="25">
        <f>+Tabla1345[[#This Row],[Cantidad 2023]]*Tabla1345[[#This Row],[Precio Unitario 2023]]</f>
        <v>0</v>
      </c>
      <c r="P15" s="25">
        <f>+Tabla1345[[#This Row],[Precio Unitario 2023]]*1.03</f>
        <v>0</v>
      </c>
      <c r="Q15" s="25"/>
      <c r="R15" s="25">
        <f>+Tabla1345[[#This Row],[Cantidad 2024]]*Tabla1345[[#This Row],[Precio Unitario 2024]]</f>
        <v>0</v>
      </c>
      <c r="S15" s="29">
        <f>+Tabla1345[[#This Row],[Total 2022]]+Tabla1345[[#This Row],[Total 2021]]+Tabla1345[[#This Row],[Total 2020]]+Tabla1345[[#This Row],[Total 2023]]+Tabla1345[[#This Row],[Total 2024]]</f>
        <v>0</v>
      </c>
    </row>
    <row r="16" spans="1:19">
      <c r="A16" s="6"/>
      <c r="B16" s="7"/>
      <c r="C16" s="20"/>
      <c r="D16" s="18"/>
      <c r="E16" s="23"/>
      <c r="F16" s="24">
        <f>+Tabla1345[[#This Row],[Precio Unitario 2020]]*Tabla1345[[#This Row],[Cantidad 2020]]</f>
        <v>0</v>
      </c>
      <c r="G16" s="25">
        <f>+Tabla1345[[#This Row],[Precio Unitario 2020]]*1.03</f>
        <v>0</v>
      </c>
      <c r="H16" s="25"/>
      <c r="I16" s="25">
        <f>+Tabla1345[[#This Row],[Precio Unitario 2021]]*Tabla1345[[#This Row],[Cantidad 2021]]</f>
        <v>0</v>
      </c>
      <c r="J16" s="25">
        <f>+Tabla1345[[#This Row],[Precio Unitario 2021]]*1.03</f>
        <v>0</v>
      </c>
      <c r="K16" s="25"/>
      <c r="L16" s="25">
        <f>+Tabla1345[[#This Row],[Precio Unitario 2022]]*Tabla1345[[#This Row],[Cantidad 2022]]</f>
        <v>0</v>
      </c>
      <c r="M16" s="25">
        <f>+Tabla1345[[#This Row],[Precio Unitario 2022]]*1.03</f>
        <v>0</v>
      </c>
      <c r="N16" s="25"/>
      <c r="O16" s="25">
        <f>+Tabla1345[[#This Row],[Cantidad 2023]]*Tabla1345[[#This Row],[Precio Unitario 2023]]</f>
        <v>0</v>
      </c>
      <c r="P16" s="25">
        <f>+Tabla1345[[#This Row],[Precio Unitario 2023]]*1.03</f>
        <v>0</v>
      </c>
      <c r="Q16" s="25"/>
      <c r="R16" s="25">
        <f>+Tabla1345[[#This Row],[Cantidad 2024]]*Tabla1345[[#This Row],[Precio Unitario 2024]]</f>
        <v>0</v>
      </c>
      <c r="S16" s="29">
        <f>+Tabla1345[[#This Row],[Total 2022]]+Tabla1345[[#This Row],[Total 2021]]+Tabla1345[[#This Row],[Total 2020]]+Tabla1345[[#This Row],[Total 2023]]+Tabla1345[[#This Row],[Total 2024]]</f>
        <v>0</v>
      </c>
    </row>
    <row r="17" spans="1:19">
      <c r="A17" s="6"/>
      <c r="B17" s="7"/>
      <c r="C17" s="20"/>
      <c r="D17" s="18"/>
      <c r="E17" s="23"/>
      <c r="F17" s="24">
        <f>+Tabla1345[[#This Row],[Precio Unitario 2020]]*Tabla1345[[#This Row],[Cantidad 2020]]</f>
        <v>0</v>
      </c>
      <c r="G17" s="25">
        <f>+Tabla1345[[#This Row],[Precio Unitario 2020]]*1.03</f>
        <v>0</v>
      </c>
      <c r="H17" s="25"/>
      <c r="I17" s="25">
        <f>+Tabla1345[[#This Row],[Precio Unitario 2021]]*Tabla1345[[#This Row],[Cantidad 2021]]</f>
        <v>0</v>
      </c>
      <c r="J17" s="25">
        <f>+Tabla1345[[#This Row],[Precio Unitario 2021]]*1.03</f>
        <v>0</v>
      </c>
      <c r="K17" s="25"/>
      <c r="L17" s="25">
        <f>+Tabla1345[[#This Row],[Precio Unitario 2022]]*Tabla1345[[#This Row],[Cantidad 2022]]</f>
        <v>0</v>
      </c>
      <c r="M17" s="25">
        <f>+Tabla1345[[#This Row],[Precio Unitario 2022]]*1.03</f>
        <v>0</v>
      </c>
      <c r="N17" s="25"/>
      <c r="O17" s="25">
        <f>+Tabla1345[[#This Row],[Cantidad 2023]]*Tabla1345[[#This Row],[Precio Unitario 2023]]</f>
        <v>0</v>
      </c>
      <c r="P17" s="25">
        <f>+Tabla1345[[#This Row],[Precio Unitario 2023]]*1.03</f>
        <v>0</v>
      </c>
      <c r="Q17" s="25"/>
      <c r="R17" s="25">
        <f>+Tabla1345[[#This Row],[Cantidad 2024]]*Tabla1345[[#This Row],[Precio Unitario 2024]]</f>
        <v>0</v>
      </c>
      <c r="S17" s="29">
        <f>+Tabla1345[[#This Row],[Total 2022]]+Tabla1345[[#This Row],[Total 2021]]+Tabla1345[[#This Row],[Total 2020]]+Tabla1345[[#This Row],[Total 2023]]+Tabla1345[[#This Row],[Total 2024]]</f>
        <v>0</v>
      </c>
    </row>
    <row r="18" spans="1:19">
      <c r="A18" s="13"/>
      <c r="B18" s="8"/>
      <c r="C18" s="21"/>
      <c r="D18" s="31"/>
      <c r="E18" s="26"/>
      <c r="F18" s="27">
        <f>+Tabla1345[[#This Row],[Precio Unitario 2020]]*Tabla1345[[#This Row],[Cantidad 2020]]</f>
        <v>0</v>
      </c>
      <c r="G18" s="28">
        <f>+Tabla1345[[#This Row],[Precio Unitario 2020]]*1.03</f>
        <v>0</v>
      </c>
      <c r="H18" s="28"/>
      <c r="I18" s="28">
        <f>+Tabla1345[[#This Row],[Precio Unitario 2021]]*Tabla1345[[#This Row],[Cantidad 2021]]</f>
        <v>0</v>
      </c>
      <c r="J18" s="28">
        <f>+Tabla1345[[#This Row],[Precio Unitario 2021]]*1.03</f>
        <v>0</v>
      </c>
      <c r="K18" s="28"/>
      <c r="L18" s="28">
        <f>+Tabla1345[[#This Row],[Precio Unitario 2022]]*Tabla1345[[#This Row],[Cantidad 2022]]</f>
        <v>0</v>
      </c>
      <c r="M18" s="28">
        <f>+Tabla1345[[#This Row],[Precio Unitario 2022]]*1.03</f>
        <v>0</v>
      </c>
      <c r="N18" s="28"/>
      <c r="O18" s="28">
        <f>+Tabla1345[[#This Row],[Cantidad 2023]]*Tabla1345[[#This Row],[Precio Unitario 2023]]</f>
        <v>0</v>
      </c>
      <c r="P18" s="28">
        <f>+Tabla1345[[#This Row],[Precio Unitario 2023]]*1.03</f>
        <v>0</v>
      </c>
      <c r="Q18" s="28"/>
      <c r="R18" s="28">
        <f>+Tabla1345[[#This Row],[Cantidad 2024]]*Tabla1345[[#This Row],[Precio Unitario 2024]]</f>
        <v>0</v>
      </c>
      <c r="S18" s="29">
        <f>+Tabla1345[[#This Row],[Total 2022]]+Tabla1345[[#This Row],[Total 2021]]+Tabla1345[[#This Row],[Total 2020]]+Tabla1345[[#This Row],[Total 2023]]+Tabla1345[[#This Row],[Total 2024]]</f>
        <v>0</v>
      </c>
    </row>
    <row r="19" spans="1:19">
      <c r="A19" s="16" t="s">
        <v>15</v>
      </c>
      <c r="B19" s="17"/>
      <c r="C19" s="17"/>
      <c r="D19" s="19"/>
      <c r="E19" s="19"/>
      <c r="F19" s="22">
        <f>SUM(F3:F18)</f>
        <v>0</v>
      </c>
      <c r="G19" s="19"/>
      <c r="H19" s="19"/>
      <c r="I19" s="22">
        <f>SUM(I3:I18)</f>
        <v>0</v>
      </c>
      <c r="J19" s="19"/>
      <c r="K19" s="19"/>
      <c r="L19" s="22">
        <f>SUM(L3:L18)</f>
        <v>0</v>
      </c>
      <c r="M19" s="19"/>
      <c r="N19" s="19"/>
      <c r="O19" s="22">
        <f>SUM(O3:O18)</f>
        <v>0</v>
      </c>
      <c r="P19" s="19"/>
      <c r="Q19" s="19"/>
      <c r="R19" s="22">
        <f>SUM(R3:R18)</f>
        <v>0</v>
      </c>
      <c r="S19" s="30">
        <f>SUBTOTAL(109,S3:S18)</f>
        <v>0</v>
      </c>
    </row>
    <row r="20" spans="1:19">
      <c r="A20" s="9"/>
      <c r="B20" s="9"/>
      <c r="C20" s="9"/>
      <c r="D20" s="9"/>
    </row>
    <row r="21" spans="1:19" ht="12.75" customHeight="1">
      <c r="A21" s="15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2.75" customHeight="1">
      <c r="A22" s="15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2.75" customHeight="1">
      <c r="A23" s="15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2.75" customHeight="1">
      <c r="A24" s="32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4"/>
  <sheetViews>
    <sheetView workbookViewId="0">
      <selection activeCell="D2" sqref="D2:R2"/>
    </sheetView>
  </sheetViews>
  <sheetFormatPr baseColWidth="10" defaultColWidth="16.28515625" defaultRowHeight="12.75"/>
  <cols>
    <col min="1" max="1" width="14.140625" style="11" bestFit="1" customWidth="1"/>
    <col min="2" max="2" width="15.140625" style="11" bestFit="1" customWidth="1"/>
    <col min="3" max="3" width="15.140625" style="11" customWidth="1"/>
    <col min="4" max="4" width="11.140625" style="11" customWidth="1"/>
    <col min="5" max="6" width="10.7109375" style="10" customWidth="1"/>
    <col min="7" max="7" width="11.42578125" style="10" customWidth="1"/>
    <col min="8" max="9" width="10.7109375" style="10" customWidth="1"/>
    <col min="10" max="10" width="12.140625" style="10" customWidth="1"/>
    <col min="11" max="11" width="11" style="10" customWidth="1"/>
    <col min="12" max="18" width="9.7109375" style="10" customWidth="1"/>
    <col min="19" max="19" width="14.7109375" style="11" customWidth="1"/>
    <col min="20" max="268" width="16.28515625" style="11" customWidth="1"/>
    <col min="269" max="16384" width="16.28515625" style="12"/>
  </cols>
  <sheetData>
    <row r="1" spans="1:19" ht="15.75">
      <c r="A1" s="46" t="s">
        <v>25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8.25">
      <c r="A2" s="45" t="s">
        <v>28</v>
      </c>
      <c r="B2" s="4" t="s">
        <v>30</v>
      </c>
      <c r="C2" s="4" t="s">
        <v>29</v>
      </c>
      <c r="D2" s="4" t="s">
        <v>5</v>
      </c>
      <c r="E2" s="4" t="s">
        <v>6</v>
      </c>
      <c r="F2" s="4" t="s">
        <v>8</v>
      </c>
      <c r="G2" s="4" t="s">
        <v>10</v>
      </c>
      <c r="H2" s="4" t="s">
        <v>7</v>
      </c>
      <c r="I2" s="4" t="s">
        <v>9</v>
      </c>
      <c r="J2" s="4" t="s">
        <v>11</v>
      </c>
      <c r="K2" s="4" t="s">
        <v>12</v>
      </c>
      <c r="L2" s="5" t="s">
        <v>13</v>
      </c>
      <c r="M2" s="4" t="s">
        <v>31</v>
      </c>
      <c r="N2" s="4" t="s">
        <v>32</v>
      </c>
      <c r="O2" s="5" t="s">
        <v>33</v>
      </c>
      <c r="P2" s="4" t="s">
        <v>35</v>
      </c>
      <c r="Q2" s="4" t="s">
        <v>36</v>
      </c>
      <c r="R2" s="5" t="s">
        <v>37</v>
      </c>
      <c r="S2" s="5" t="s">
        <v>1</v>
      </c>
    </row>
    <row r="3" spans="1:19">
      <c r="A3" s="6"/>
      <c r="B3" s="7"/>
      <c r="C3" s="20"/>
      <c r="D3" s="18"/>
      <c r="E3" s="23"/>
      <c r="F3" s="24">
        <f>+Tabla13456[[#This Row],[Precio Unitario 2020]]*Tabla13456[[#This Row],[Cantidad 2020]]</f>
        <v>0</v>
      </c>
      <c r="G3" s="25">
        <f>+Tabla13456[[#This Row],[Precio Unitario 2020]]*1.03</f>
        <v>0</v>
      </c>
      <c r="H3" s="25"/>
      <c r="I3" s="25">
        <f>+Tabla13456[[#This Row],[Precio Unitario 2021]]*Tabla13456[[#This Row],[Cantidad 2021]]</f>
        <v>0</v>
      </c>
      <c r="J3" s="25">
        <f>+Tabla13456[[#This Row],[Precio Unitario 2020]]*1.03</f>
        <v>0</v>
      </c>
      <c r="K3" s="25"/>
      <c r="L3" s="25">
        <f>+Tabla13456[[#This Row],[Precio Unitario 2022]]*Tabla13456[[#This Row],[Cantidad 2022]]</f>
        <v>0</v>
      </c>
      <c r="M3" s="25">
        <f>+Tabla13456[[#This Row],[Precio Unitario 2022]]*1.03</f>
        <v>0</v>
      </c>
      <c r="N3" s="25"/>
      <c r="O3" s="25">
        <f>+Tabla13456[[#This Row],[Cantidad 2023]]*Tabla13456[[#This Row],[Precio Unitario 2023]]</f>
        <v>0</v>
      </c>
      <c r="P3" s="25">
        <f>+Tabla13456[[#This Row],[Precio Unitario 2023]]*1.03</f>
        <v>0</v>
      </c>
      <c r="Q3" s="25"/>
      <c r="R3" s="25">
        <f>+Tabla13456[[#This Row],[Cantidad 2024]]*Tabla13456[[#This Row],[Precio Unitario 2024]]</f>
        <v>0</v>
      </c>
      <c r="S3" s="29">
        <f>+Tabla13456[[#This Row],[Total 2022]]+Tabla13456[[#This Row],[Total 2021]]+Tabla13456[[#This Row],[Total 2020]]+Tabla13456[[#This Row],[Total 2023]]+Tabla13456[[#This Row],[Total 2024]]</f>
        <v>0</v>
      </c>
    </row>
    <row r="4" spans="1:19">
      <c r="A4" s="6"/>
      <c r="B4" s="7"/>
      <c r="C4" s="20"/>
      <c r="D4" s="18"/>
      <c r="E4" s="23"/>
      <c r="F4" s="24">
        <f>+Tabla13456[[#This Row],[Precio Unitario 2020]]*Tabla13456[[#This Row],[Cantidad 2020]]</f>
        <v>0</v>
      </c>
      <c r="G4" s="25">
        <f>+Tabla13456[[#This Row],[Precio Unitario 2020]]*1.03</f>
        <v>0</v>
      </c>
      <c r="H4" s="25"/>
      <c r="I4" s="25">
        <f>+Tabla13456[[#This Row],[Precio Unitario 2021]]*Tabla13456[[#This Row],[Cantidad 2021]]</f>
        <v>0</v>
      </c>
      <c r="J4" s="25">
        <f>+Tabla13456[[#This Row],[Precio Unitario 2021]]*1.03</f>
        <v>0</v>
      </c>
      <c r="K4" s="25"/>
      <c r="L4" s="25">
        <f>+Tabla13456[[#This Row],[Precio Unitario 2022]]*Tabla13456[[#This Row],[Cantidad 2022]]</f>
        <v>0</v>
      </c>
      <c r="M4" s="25">
        <f>+Tabla13456[[#This Row],[Precio Unitario 2022]]*1.03</f>
        <v>0</v>
      </c>
      <c r="N4" s="25"/>
      <c r="O4" s="25">
        <f>+Tabla13456[[#This Row],[Cantidad 2023]]*Tabla13456[[#This Row],[Precio Unitario 2023]]</f>
        <v>0</v>
      </c>
      <c r="P4" s="25">
        <f>+Tabla13456[[#This Row],[Precio Unitario 2023]]*1.03</f>
        <v>0</v>
      </c>
      <c r="Q4" s="25"/>
      <c r="R4" s="25">
        <f>+Tabla13456[[#This Row],[Cantidad 2024]]*Tabla13456[[#This Row],[Precio Unitario 2024]]</f>
        <v>0</v>
      </c>
      <c r="S4" s="29">
        <f>+Tabla13456[[#This Row],[Total 2022]]+Tabla13456[[#This Row],[Total 2021]]+Tabla13456[[#This Row],[Total 2020]]+Tabla13456[[#This Row],[Total 2023]]+Tabla13456[[#This Row],[Total 2024]]</f>
        <v>0</v>
      </c>
    </row>
    <row r="5" spans="1:19">
      <c r="A5" s="6"/>
      <c r="B5" s="7"/>
      <c r="C5" s="20"/>
      <c r="D5" s="18"/>
      <c r="E5" s="23"/>
      <c r="F5" s="24">
        <f>+Tabla13456[[#This Row],[Precio Unitario 2020]]*Tabla13456[[#This Row],[Cantidad 2020]]</f>
        <v>0</v>
      </c>
      <c r="G5" s="25">
        <f>+Tabla13456[[#This Row],[Precio Unitario 2020]]*1.03</f>
        <v>0</v>
      </c>
      <c r="H5" s="25"/>
      <c r="I5" s="25">
        <f>+Tabla13456[[#This Row],[Precio Unitario 2021]]*Tabla13456[[#This Row],[Cantidad 2021]]</f>
        <v>0</v>
      </c>
      <c r="J5" s="25">
        <f>+Tabla13456[[#This Row],[Precio Unitario 2021]]*1.03</f>
        <v>0</v>
      </c>
      <c r="K5" s="25"/>
      <c r="L5" s="25">
        <f>+Tabla13456[[#This Row],[Precio Unitario 2022]]*Tabla13456[[#This Row],[Cantidad 2022]]</f>
        <v>0</v>
      </c>
      <c r="M5" s="25">
        <f>+Tabla13456[[#This Row],[Precio Unitario 2022]]*1.03</f>
        <v>0</v>
      </c>
      <c r="N5" s="25"/>
      <c r="O5" s="25">
        <f>+Tabla13456[[#This Row],[Cantidad 2023]]*Tabla13456[[#This Row],[Precio Unitario 2023]]</f>
        <v>0</v>
      </c>
      <c r="P5" s="25">
        <f>+Tabla13456[[#This Row],[Precio Unitario 2023]]*1.03</f>
        <v>0</v>
      </c>
      <c r="Q5" s="25"/>
      <c r="R5" s="25">
        <f>+Tabla13456[[#This Row],[Cantidad 2024]]*Tabla13456[[#This Row],[Precio Unitario 2024]]</f>
        <v>0</v>
      </c>
      <c r="S5" s="29">
        <f>+Tabla13456[[#This Row],[Total 2022]]+Tabla13456[[#This Row],[Total 2021]]+Tabla13456[[#This Row],[Total 2020]]+Tabla13456[[#This Row],[Total 2023]]+Tabla13456[[#This Row],[Total 2024]]</f>
        <v>0</v>
      </c>
    </row>
    <row r="6" spans="1:19">
      <c r="A6" s="6"/>
      <c r="B6" s="7"/>
      <c r="C6" s="20"/>
      <c r="D6" s="18"/>
      <c r="E6" s="23"/>
      <c r="F6" s="24">
        <f>+Tabla13456[[#This Row],[Precio Unitario 2020]]*Tabla13456[[#This Row],[Cantidad 2020]]</f>
        <v>0</v>
      </c>
      <c r="G6" s="25">
        <f>+Tabla13456[[#This Row],[Precio Unitario 2020]]*1.03</f>
        <v>0</v>
      </c>
      <c r="H6" s="25"/>
      <c r="I6" s="25">
        <f>+Tabla13456[[#This Row],[Precio Unitario 2021]]*Tabla13456[[#This Row],[Cantidad 2021]]</f>
        <v>0</v>
      </c>
      <c r="J6" s="25">
        <f>+Tabla13456[[#This Row],[Precio Unitario 2021]]*1.03</f>
        <v>0</v>
      </c>
      <c r="K6" s="25"/>
      <c r="L6" s="25">
        <f>+Tabla13456[[#This Row],[Precio Unitario 2022]]*Tabla13456[[#This Row],[Cantidad 2022]]</f>
        <v>0</v>
      </c>
      <c r="M6" s="25">
        <f>+Tabla13456[[#This Row],[Precio Unitario 2022]]*1.03</f>
        <v>0</v>
      </c>
      <c r="N6" s="25"/>
      <c r="O6" s="25">
        <f>+Tabla13456[[#This Row],[Cantidad 2023]]*Tabla13456[[#This Row],[Precio Unitario 2023]]</f>
        <v>0</v>
      </c>
      <c r="P6" s="25">
        <f>+Tabla13456[[#This Row],[Precio Unitario 2023]]*1.03</f>
        <v>0</v>
      </c>
      <c r="Q6" s="25"/>
      <c r="R6" s="25">
        <f>+Tabla13456[[#This Row],[Cantidad 2024]]*Tabla13456[[#This Row],[Precio Unitario 2024]]</f>
        <v>0</v>
      </c>
      <c r="S6" s="29">
        <f>+Tabla13456[[#This Row],[Total 2022]]+Tabla13456[[#This Row],[Total 2021]]+Tabla13456[[#This Row],[Total 2020]]+Tabla13456[[#This Row],[Total 2023]]+Tabla13456[[#This Row],[Total 2024]]</f>
        <v>0</v>
      </c>
    </row>
    <row r="7" spans="1:19">
      <c r="A7" s="6"/>
      <c r="B7" s="7"/>
      <c r="C7" s="20"/>
      <c r="D7" s="18"/>
      <c r="E7" s="23"/>
      <c r="F7" s="24">
        <f>+Tabla13456[[#This Row],[Precio Unitario 2020]]*Tabla13456[[#This Row],[Cantidad 2020]]</f>
        <v>0</v>
      </c>
      <c r="G7" s="25">
        <f>+Tabla13456[[#This Row],[Precio Unitario 2020]]*1.03</f>
        <v>0</v>
      </c>
      <c r="H7" s="25"/>
      <c r="I7" s="25">
        <f>+Tabla13456[[#This Row],[Precio Unitario 2021]]*Tabla13456[[#This Row],[Cantidad 2021]]</f>
        <v>0</v>
      </c>
      <c r="J7" s="25">
        <f>+Tabla13456[[#This Row],[Precio Unitario 2021]]*1.03</f>
        <v>0</v>
      </c>
      <c r="K7" s="25"/>
      <c r="L7" s="25">
        <f>+Tabla13456[[#This Row],[Precio Unitario 2022]]*Tabla13456[[#This Row],[Cantidad 2022]]</f>
        <v>0</v>
      </c>
      <c r="M7" s="25">
        <f>+Tabla13456[[#This Row],[Precio Unitario 2022]]*1.03</f>
        <v>0</v>
      </c>
      <c r="N7" s="25"/>
      <c r="O7" s="25">
        <f>+Tabla13456[[#This Row],[Cantidad 2023]]*Tabla13456[[#This Row],[Precio Unitario 2023]]</f>
        <v>0</v>
      </c>
      <c r="P7" s="25">
        <f>+Tabla13456[[#This Row],[Precio Unitario 2023]]*1.03</f>
        <v>0</v>
      </c>
      <c r="Q7" s="25"/>
      <c r="R7" s="25">
        <f>+Tabla13456[[#This Row],[Cantidad 2024]]*Tabla13456[[#This Row],[Precio Unitario 2024]]</f>
        <v>0</v>
      </c>
      <c r="S7" s="29">
        <f>+Tabla13456[[#This Row],[Total 2022]]+Tabla13456[[#This Row],[Total 2021]]+Tabla13456[[#This Row],[Total 2020]]+Tabla13456[[#This Row],[Total 2023]]+Tabla13456[[#This Row],[Total 2024]]</f>
        <v>0</v>
      </c>
    </row>
    <row r="8" spans="1:19">
      <c r="A8" s="6"/>
      <c r="B8" s="7"/>
      <c r="C8" s="20"/>
      <c r="D8" s="18"/>
      <c r="E8" s="23"/>
      <c r="F8" s="24">
        <f>+Tabla13456[[#This Row],[Precio Unitario 2020]]*Tabla13456[[#This Row],[Cantidad 2020]]</f>
        <v>0</v>
      </c>
      <c r="G8" s="25">
        <f>+Tabla13456[[#This Row],[Precio Unitario 2020]]*1.03</f>
        <v>0</v>
      </c>
      <c r="H8" s="25"/>
      <c r="I8" s="25">
        <f>+Tabla13456[[#This Row],[Precio Unitario 2021]]*Tabla13456[[#This Row],[Cantidad 2021]]</f>
        <v>0</v>
      </c>
      <c r="J8" s="25">
        <f>+Tabla13456[[#This Row],[Precio Unitario 2021]]*1.03</f>
        <v>0</v>
      </c>
      <c r="K8" s="25"/>
      <c r="L8" s="25">
        <f>+Tabla13456[[#This Row],[Precio Unitario 2022]]*Tabla13456[[#This Row],[Cantidad 2022]]</f>
        <v>0</v>
      </c>
      <c r="M8" s="25">
        <f>+Tabla13456[[#This Row],[Precio Unitario 2022]]*1.03</f>
        <v>0</v>
      </c>
      <c r="N8" s="25"/>
      <c r="O8" s="25">
        <f>+Tabla13456[[#This Row],[Cantidad 2023]]*Tabla13456[[#This Row],[Precio Unitario 2023]]</f>
        <v>0</v>
      </c>
      <c r="P8" s="25">
        <f>+Tabla13456[[#This Row],[Precio Unitario 2023]]*1.03</f>
        <v>0</v>
      </c>
      <c r="Q8" s="25"/>
      <c r="R8" s="25">
        <f>+Tabla13456[[#This Row],[Cantidad 2024]]*Tabla13456[[#This Row],[Precio Unitario 2024]]</f>
        <v>0</v>
      </c>
      <c r="S8" s="29">
        <f>+Tabla13456[[#This Row],[Total 2022]]+Tabla13456[[#This Row],[Total 2021]]+Tabla13456[[#This Row],[Total 2020]]+Tabla13456[[#This Row],[Total 2023]]+Tabla13456[[#This Row],[Total 2024]]</f>
        <v>0</v>
      </c>
    </row>
    <row r="9" spans="1:19">
      <c r="A9" s="6"/>
      <c r="B9" s="7"/>
      <c r="C9" s="20"/>
      <c r="D9" s="18"/>
      <c r="E9" s="23"/>
      <c r="F9" s="24">
        <f>+Tabla13456[[#This Row],[Precio Unitario 2020]]*Tabla13456[[#This Row],[Cantidad 2020]]</f>
        <v>0</v>
      </c>
      <c r="G9" s="25">
        <f>+Tabla13456[[#This Row],[Precio Unitario 2020]]*1.03</f>
        <v>0</v>
      </c>
      <c r="H9" s="25"/>
      <c r="I9" s="25">
        <f>+Tabla13456[[#This Row],[Precio Unitario 2021]]*Tabla13456[[#This Row],[Cantidad 2021]]</f>
        <v>0</v>
      </c>
      <c r="J9" s="25">
        <f>+Tabla13456[[#This Row],[Precio Unitario 2021]]*1.03</f>
        <v>0</v>
      </c>
      <c r="K9" s="25"/>
      <c r="L9" s="25">
        <f>+Tabla13456[[#This Row],[Precio Unitario 2022]]*Tabla13456[[#This Row],[Cantidad 2022]]</f>
        <v>0</v>
      </c>
      <c r="M9" s="25">
        <f>+Tabla13456[[#This Row],[Precio Unitario 2022]]*1.03</f>
        <v>0</v>
      </c>
      <c r="N9" s="25"/>
      <c r="O9" s="25">
        <f>+Tabla13456[[#This Row],[Cantidad 2023]]*Tabla13456[[#This Row],[Precio Unitario 2023]]</f>
        <v>0</v>
      </c>
      <c r="P9" s="25">
        <f>+Tabla13456[[#This Row],[Precio Unitario 2023]]*1.03</f>
        <v>0</v>
      </c>
      <c r="Q9" s="25"/>
      <c r="R9" s="25">
        <f>+Tabla13456[[#This Row],[Cantidad 2024]]*Tabla13456[[#This Row],[Precio Unitario 2024]]</f>
        <v>0</v>
      </c>
      <c r="S9" s="29">
        <f>+Tabla13456[[#This Row],[Total 2022]]+Tabla13456[[#This Row],[Total 2021]]+Tabla13456[[#This Row],[Total 2020]]+Tabla13456[[#This Row],[Total 2023]]+Tabla13456[[#This Row],[Total 2024]]</f>
        <v>0</v>
      </c>
    </row>
    <row r="10" spans="1:19">
      <c r="A10" s="6"/>
      <c r="B10" s="7"/>
      <c r="C10" s="20"/>
      <c r="D10" s="18"/>
      <c r="E10" s="23"/>
      <c r="F10" s="24">
        <f>+Tabla13456[[#This Row],[Precio Unitario 2020]]*Tabla13456[[#This Row],[Cantidad 2020]]</f>
        <v>0</v>
      </c>
      <c r="G10" s="25">
        <f>+Tabla13456[[#This Row],[Precio Unitario 2020]]*1.03</f>
        <v>0</v>
      </c>
      <c r="H10" s="25"/>
      <c r="I10" s="25">
        <f>+Tabla13456[[#This Row],[Precio Unitario 2021]]*Tabla13456[[#This Row],[Cantidad 2021]]</f>
        <v>0</v>
      </c>
      <c r="J10" s="25">
        <f>+Tabla13456[[#This Row],[Precio Unitario 2021]]*1.03</f>
        <v>0</v>
      </c>
      <c r="K10" s="25"/>
      <c r="L10" s="25">
        <f>+Tabla13456[[#This Row],[Precio Unitario 2022]]*Tabla13456[[#This Row],[Cantidad 2022]]</f>
        <v>0</v>
      </c>
      <c r="M10" s="25">
        <f>+Tabla13456[[#This Row],[Precio Unitario 2022]]*1.03</f>
        <v>0</v>
      </c>
      <c r="N10" s="25"/>
      <c r="O10" s="25">
        <f>+Tabla13456[[#This Row],[Cantidad 2023]]*Tabla13456[[#This Row],[Precio Unitario 2023]]</f>
        <v>0</v>
      </c>
      <c r="P10" s="25">
        <f>+Tabla13456[[#This Row],[Precio Unitario 2023]]*1.03</f>
        <v>0</v>
      </c>
      <c r="Q10" s="25"/>
      <c r="R10" s="25">
        <f>+Tabla13456[[#This Row],[Cantidad 2024]]*Tabla13456[[#This Row],[Precio Unitario 2024]]</f>
        <v>0</v>
      </c>
      <c r="S10" s="29">
        <f>+Tabla13456[[#This Row],[Total 2022]]+Tabla13456[[#This Row],[Total 2021]]+Tabla13456[[#This Row],[Total 2020]]+Tabla13456[[#This Row],[Total 2023]]+Tabla13456[[#This Row],[Total 2024]]</f>
        <v>0</v>
      </c>
    </row>
    <row r="11" spans="1:19">
      <c r="A11" s="6"/>
      <c r="B11" s="7"/>
      <c r="C11" s="20"/>
      <c r="D11" s="18"/>
      <c r="E11" s="23"/>
      <c r="F11" s="24">
        <f>+Tabla13456[[#This Row],[Precio Unitario 2020]]*Tabla13456[[#This Row],[Cantidad 2020]]</f>
        <v>0</v>
      </c>
      <c r="G11" s="25">
        <f>+Tabla13456[[#This Row],[Precio Unitario 2020]]*1.03</f>
        <v>0</v>
      </c>
      <c r="H11" s="25"/>
      <c r="I11" s="25">
        <f>+Tabla13456[[#This Row],[Precio Unitario 2021]]*Tabla13456[[#This Row],[Cantidad 2021]]</f>
        <v>0</v>
      </c>
      <c r="J11" s="25">
        <f>+Tabla13456[[#This Row],[Precio Unitario 2021]]*1.03</f>
        <v>0</v>
      </c>
      <c r="K11" s="25"/>
      <c r="L11" s="25">
        <f>+Tabla13456[[#This Row],[Precio Unitario 2022]]*Tabla13456[[#This Row],[Cantidad 2022]]</f>
        <v>0</v>
      </c>
      <c r="M11" s="25">
        <f>+Tabla13456[[#This Row],[Precio Unitario 2022]]*1.03</f>
        <v>0</v>
      </c>
      <c r="N11" s="25"/>
      <c r="O11" s="25">
        <f>+Tabla13456[[#This Row],[Cantidad 2023]]*Tabla13456[[#This Row],[Precio Unitario 2023]]</f>
        <v>0</v>
      </c>
      <c r="P11" s="25">
        <f>+Tabla13456[[#This Row],[Precio Unitario 2023]]*1.03</f>
        <v>0</v>
      </c>
      <c r="Q11" s="25"/>
      <c r="R11" s="25">
        <f>+Tabla13456[[#This Row],[Cantidad 2024]]*Tabla13456[[#This Row],[Precio Unitario 2024]]</f>
        <v>0</v>
      </c>
      <c r="S11" s="29">
        <f>+Tabla13456[[#This Row],[Total 2022]]+Tabla13456[[#This Row],[Total 2021]]+Tabla13456[[#This Row],[Total 2020]]+Tabla13456[[#This Row],[Total 2023]]+Tabla13456[[#This Row],[Total 2024]]</f>
        <v>0</v>
      </c>
    </row>
    <row r="12" spans="1:19">
      <c r="A12" s="6"/>
      <c r="B12" s="7"/>
      <c r="C12" s="20"/>
      <c r="D12" s="18"/>
      <c r="E12" s="23"/>
      <c r="F12" s="24">
        <f>+Tabla13456[[#This Row],[Precio Unitario 2020]]*Tabla13456[[#This Row],[Cantidad 2020]]</f>
        <v>0</v>
      </c>
      <c r="G12" s="25">
        <f>+Tabla13456[[#This Row],[Precio Unitario 2020]]*1.03</f>
        <v>0</v>
      </c>
      <c r="H12" s="25"/>
      <c r="I12" s="25">
        <f>+Tabla13456[[#This Row],[Precio Unitario 2021]]*Tabla13456[[#This Row],[Cantidad 2021]]</f>
        <v>0</v>
      </c>
      <c r="J12" s="25">
        <f>+Tabla13456[[#This Row],[Precio Unitario 2021]]*1.03</f>
        <v>0</v>
      </c>
      <c r="K12" s="25"/>
      <c r="L12" s="25">
        <f>+Tabla13456[[#This Row],[Precio Unitario 2022]]*Tabla13456[[#This Row],[Cantidad 2022]]</f>
        <v>0</v>
      </c>
      <c r="M12" s="25">
        <f>+Tabla13456[[#This Row],[Precio Unitario 2022]]*1.03</f>
        <v>0</v>
      </c>
      <c r="N12" s="25"/>
      <c r="O12" s="25">
        <f>+Tabla13456[[#This Row],[Cantidad 2023]]*Tabla13456[[#This Row],[Precio Unitario 2023]]</f>
        <v>0</v>
      </c>
      <c r="P12" s="25">
        <f>+Tabla13456[[#This Row],[Precio Unitario 2023]]*1.03</f>
        <v>0</v>
      </c>
      <c r="Q12" s="25"/>
      <c r="R12" s="25">
        <f>+Tabla13456[[#This Row],[Cantidad 2024]]*Tabla13456[[#This Row],[Precio Unitario 2024]]</f>
        <v>0</v>
      </c>
      <c r="S12" s="29">
        <f>+Tabla13456[[#This Row],[Total 2022]]+Tabla13456[[#This Row],[Total 2021]]+Tabla13456[[#This Row],[Total 2020]]+Tabla13456[[#This Row],[Total 2023]]+Tabla13456[[#This Row],[Total 2024]]</f>
        <v>0</v>
      </c>
    </row>
    <row r="13" spans="1:19">
      <c r="A13" s="6"/>
      <c r="B13" s="7"/>
      <c r="C13" s="20"/>
      <c r="D13" s="18"/>
      <c r="E13" s="23"/>
      <c r="F13" s="24">
        <f>+Tabla13456[[#This Row],[Precio Unitario 2020]]*Tabla13456[[#This Row],[Cantidad 2020]]</f>
        <v>0</v>
      </c>
      <c r="G13" s="25">
        <f>+Tabla13456[[#This Row],[Precio Unitario 2020]]*1.03</f>
        <v>0</v>
      </c>
      <c r="H13" s="25"/>
      <c r="I13" s="25">
        <f>+Tabla13456[[#This Row],[Precio Unitario 2021]]*Tabla13456[[#This Row],[Cantidad 2021]]</f>
        <v>0</v>
      </c>
      <c r="J13" s="25">
        <f>+Tabla13456[[#This Row],[Precio Unitario 2021]]*1.03</f>
        <v>0</v>
      </c>
      <c r="K13" s="25"/>
      <c r="L13" s="25">
        <f>+Tabla13456[[#This Row],[Precio Unitario 2022]]*Tabla13456[[#This Row],[Cantidad 2022]]</f>
        <v>0</v>
      </c>
      <c r="M13" s="25">
        <f>+Tabla13456[[#This Row],[Precio Unitario 2022]]*1.03</f>
        <v>0</v>
      </c>
      <c r="N13" s="25"/>
      <c r="O13" s="25">
        <f>+Tabla13456[[#This Row],[Cantidad 2023]]*Tabla13456[[#This Row],[Precio Unitario 2023]]</f>
        <v>0</v>
      </c>
      <c r="P13" s="25">
        <f>+Tabla13456[[#This Row],[Precio Unitario 2023]]*1.03</f>
        <v>0</v>
      </c>
      <c r="Q13" s="25"/>
      <c r="R13" s="25">
        <f>+Tabla13456[[#This Row],[Cantidad 2024]]*Tabla13456[[#This Row],[Precio Unitario 2024]]</f>
        <v>0</v>
      </c>
      <c r="S13" s="29">
        <f>+Tabla13456[[#This Row],[Total 2022]]+Tabla13456[[#This Row],[Total 2021]]+Tabla13456[[#This Row],[Total 2020]]+Tabla13456[[#This Row],[Total 2023]]+Tabla13456[[#This Row],[Total 2024]]</f>
        <v>0</v>
      </c>
    </row>
    <row r="14" spans="1:19">
      <c r="A14" s="6"/>
      <c r="B14" s="7"/>
      <c r="C14" s="20"/>
      <c r="D14" s="18"/>
      <c r="E14" s="23"/>
      <c r="F14" s="24">
        <f>+Tabla13456[[#This Row],[Precio Unitario 2020]]*Tabla13456[[#This Row],[Cantidad 2020]]</f>
        <v>0</v>
      </c>
      <c r="G14" s="25">
        <f>+Tabla13456[[#This Row],[Precio Unitario 2020]]*1.03</f>
        <v>0</v>
      </c>
      <c r="H14" s="25"/>
      <c r="I14" s="25">
        <f>+Tabla13456[[#This Row],[Precio Unitario 2021]]*Tabla13456[[#This Row],[Cantidad 2021]]</f>
        <v>0</v>
      </c>
      <c r="J14" s="25">
        <f>+Tabla13456[[#This Row],[Precio Unitario 2021]]*1.03</f>
        <v>0</v>
      </c>
      <c r="K14" s="25"/>
      <c r="L14" s="25">
        <f>+Tabla13456[[#This Row],[Precio Unitario 2022]]*Tabla13456[[#This Row],[Cantidad 2022]]</f>
        <v>0</v>
      </c>
      <c r="M14" s="25">
        <f>+Tabla13456[[#This Row],[Precio Unitario 2022]]*1.03</f>
        <v>0</v>
      </c>
      <c r="N14" s="25"/>
      <c r="O14" s="25">
        <f>+Tabla13456[[#This Row],[Cantidad 2023]]*Tabla13456[[#This Row],[Precio Unitario 2023]]</f>
        <v>0</v>
      </c>
      <c r="P14" s="25">
        <f>+Tabla13456[[#This Row],[Precio Unitario 2023]]*1.03</f>
        <v>0</v>
      </c>
      <c r="Q14" s="25"/>
      <c r="R14" s="25">
        <f>+Tabla13456[[#This Row],[Cantidad 2024]]*Tabla13456[[#This Row],[Precio Unitario 2024]]</f>
        <v>0</v>
      </c>
      <c r="S14" s="29">
        <f>+Tabla13456[[#This Row],[Total 2022]]+Tabla13456[[#This Row],[Total 2021]]+Tabla13456[[#This Row],[Total 2020]]+Tabla13456[[#This Row],[Total 2023]]+Tabla13456[[#This Row],[Total 2024]]</f>
        <v>0</v>
      </c>
    </row>
    <row r="15" spans="1:19">
      <c r="A15" s="6"/>
      <c r="B15" s="7"/>
      <c r="C15" s="20"/>
      <c r="D15" s="18"/>
      <c r="E15" s="23"/>
      <c r="F15" s="24">
        <f>+Tabla13456[[#This Row],[Precio Unitario 2020]]*Tabla13456[[#This Row],[Cantidad 2020]]</f>
        <v>0</v>
      </c>
      <c r="G15" s="25">
        <f>+Tabla13456[[#This Row],[Precio Unitario 2020]]*1.03</f>
        <v>0</v>
      </c>
      <c r="H15" s="25"/>
      <c r="I15" s="25">
        <f>+Tabla13456[[#This Row],[Precio Unitario 2021]]*Tabla13456[[#This Row],[Cantidad 2021]]</f>
        <v>0</v>
      </c>
      <c r="J15" s="25">
        <f>+Tabla13456[[#This Row],[Precio Unitario 2021]]*1.03</f>
        <v>0</v>
      </c>
      <c r="K15" s="25"/>
      <c r="L15" s="25">
        <f>+Tabla13456[[#This Row],[Precio Unitario 2022]]*Tabla13456[[#This Row],[Cantidad 2022]]</f>
        <v>0</v>
      </c>
      <c r="M15" s="25">
        <f>+Tabla13456[[#This Row],[Precio Unitario 2022]]*1.03</f>
        <v>0</v>
      </c>
      <c r="N15" s="25"/>
      <c r="O15" s="25">
        <f>+Tabla13456[[#This Row],[Cantidad 2023]]*Tabla13456[[#This Row],[Precio Unitario 2023]]</f>
        <v>0</v>
      </c>
      <c r="P15" s="25">
        <f>+Tabla13456[[#This Row],[Precio Unitario 2023]]*1.03</f>
        <v>0</v>
      </c>
      <c r="Q15" s="25"/>
      <c r="R15" s="25">
        <f>+Tabla13456[[#This Row],[Cantidad 2024]]*Tabla13456[[#This Row],[Precio Unitario 2024]]</f>
        <v>0</v>
      </c>
      <c r="S15" s="29">
        <f>+Tabla13456[[#This Row],[Total 2022]]+Tabla13456[[#This Row],[Total 2021]]+Tabla13456[[#This Row],[Total 2020]]+Tabla13456[[#This Row],[Total 2023]]+Tabla13456[[#This Row],[Total 2024]]</f>
        <v>0</v>
      </c>
    </row>
    <row r="16" spans="1:19">
      <c r="A16" s="6"/>
      <c r="B16" s="7"/>
      <c r="C16" s="20"/>
      <c r="D16" s="18"/>
      <c r="E16" s="23"/>
      <c r="F16" s="24">
        <f>+Tabla13456[[#This Row],[Precio Unitario 2020]]*Tabla13456[[#This Row],[Cantidad 2020]]</f>
        <v>0</v>
      </c>
      <c r="G16" s="25">
        <f>+Tabla13456[[#This Row],[Precio Unitario 2020]]*1.03</f>
        <v>0</v>
      </c>
      <c r="H16" s="25"/>
      <c r="I16" s="25">
        <f>+Tabla13456[[#This Row],[Precio Unitario 2021]]*Tabla13456[[#This Row],[Cantidad 2021]]</f>
        <v>0</v>
      </c>
      <c r="J16" s="25">
        <f>+Tabla13456[[#This Row],[Precio Unitario 2021]]*1.03</f>
        <v>0</v>
      </c>
      <c r="K16" s="25"/>
      <c r="L16" s="25">
        <f>+Tabla13456[[#This Row],[Precio Unitario 2022]]*Tabla13456[[#This Row],[Cantidad 2022]]</f>
        <v>0</v>
      </c>
      <c r="M16" s="25">
        <f>+Tabla13456[[#This Row],[Precio Unitario 2022]]*1.03</f>
        <v>0</v>
      </c>
      <c r="N16" s="25"/>
      <c r="O16" s="25">
        <f>+Tabla13456[[#This Row],[Cantidad 2023]]*Tabla13456[[#This Row],[Precio Unitario 2023]]</f>
        <v>0</v>
      </c>
      <c r="P16" s="25">
        <f>+Tabla13456[[#This Row],[Precio Unitario 2023]]*1.03</f>
        <v>0</v>
      </c>
      <c r="Q16" s="25"/>
      <c r="R16" s="25">
        <f>+Tabla13456[[#This Row],[Cantidad 2024]]*Tabla13456[[#This Row],[Precio Unitario 2024]]</f>
        <v>0</v>
      </c>
      <c r="S16" s="29">
        <f>+Tabla13456[[#This Row],[Total 2022]]+Tabla13456[[#This Row],[Total 2021]]+Tabla13456[[#This Row],[Total 2020]]+Tabla13456[[#This Row],[Total 2023]]+Tabla13456[[#This Row],[Total 2024]]</f>
        <v>0</v>
      </c>
    </row>
    <row r="17" spans="1:268">
      <c r="A17" s="6"/>
      <c r="B17" s="7"/>
      <c r="C17" s="20"/>
      <c r="D17" s="18"/>
      <c r="E17" s="23"/>
      <c r="F17" s="24">
        <f>+Tabla13456[[#This Row],[Precio Unitario 2020]]*Tabla13456[[#This Row],[Cantidad 2020]]</f>
        <v>0</v>
      </c>
      <c r="G17" s="25">
        <f>+Tabla13456[[#This Row],[Precio Unitario 2020]]*1.03</f>
        <v>0</v>
      </c>
      <c r="H17" s="25"/>
      <c r="I17" s="25">
        <f>+Tabla13456[[#This Row],[Precio Unitario 2021]]*Tabla13456[[#This Row],[Cantidad 2021]]</f>
        <v>0</v>
      </c>
      <c r="J17" s="25">
        <f>+Tabla13456[[#This Row],[Precio Unitario 2021]]*1.03</f>
        <v>0</v>
      </c>
      <c r="K17" s="25"/>
      <c r="L17" s="25">
        <f>+Tabla13456[[#This Row],[Precio Unitario 2022]]*Tabla13456[[#This Row],[Cantidad 2022]]</f>
        <v>0</v>
      </c>
      <c r="M17" s="25">
        <f>+Tabla13456[[#This Row],[Precio Unitario 2022]]*1.03</f>
        <v>0</v>
      </c>
      <c r="N17" s="25"/>
      <c r="O17" s="25">
        <f>+Tabla13456[[#This Row],[Cantidad 2023]]*Tabla13456[[#This Row],[Precio Unitario 2023]]</f>
        <v>0</v>
      </c>
      <c r="P17" s="25">
        <f>+Tabla13456[[#This Row],[Precio Unitario 2023]]*1.03</f>
        <v>0</v>
      </c>
      <c r="Q17" s="25"/>
      <c r="R17" s="25">
        <f>+Tabla13456[[#This Row],[Cantidad 2024]]*Tabla13456[[#This Row],[Precio Unitario 2024]]</f>
        <v>0</v>
      </c>
      <c r="S17" s="29">
        <f>+Tabla13456[[#This Row],[Total 2022]]+Tabla13456[[#This Row],[Total 2021]]+Tabla13456[[#This Row],[Total 2020]]+Tabla13456[[#This Row],[Total 2023]]+Tabla13456[[#This Row],[Total 2024]]</f>
        <v>0</v>
      </c>
    </row>
    <row r="18" spans="1:268">
      <c r="A18" s="13"/>
      <c r="B18" s="8"/>
      <c r="C18" s="21"/>
      <c r="D18" s="31"/>
      <c r="E18" s="26"/>
      <c r="F18" s="27">
        <f>+Tabla13456[[#This Row],[Precio Unitario 2020]]*Tabla13456[[#This Row],[Cantidad 2020]]</f>
        <v>0</v>
      </c>
      <c r="G18" s="28">
        <f>+Tabla13456[[#This Row],[Precio Unitario 2020]]*1.03</f>
        <v>0</v>
      </c>
      <c r="H18" s="28"/>
      <c r="I18" s="28">
        <f>+Tabla13456[[#This Row],[Precio Unitario 2021]]*Tabla13456[[#This Row],[Cantidad 2021]]</f>
        <v>0</v>
      </c>
      <c r="J18" s="28">
        <f>+Tabla13456[[#This Row],[Precio Unitario 2021]]*1.03</f>
        <v>0</v>
      </c>
      <c r="K18" s="28"/>
      <c r="L18" s="28">
        <f>+Tabla13456[[#This Row],[Precio Unitario 2022]]*Tabla13456[[#This Row],[Cantidad 2022]]</f>
        <v>0</v>
      </c>
      <c r="M18" s="28">
        <f>+Tabla13456[[#This Row],[Precio Unitario 2022]]*1.03</f>
        <v>0</v>
      </c>
      <c r="N18" s="28"/>
      <c r="O18" s="28">
        <f>+Tabla13456[[#This Row],[Cantidad 2023]]*Tabla13456[[#This Row],[Precio Unitario 2023]]</f>
        <v>0</v>
      </c>
      <c r="P18" s="28">
        <f>+Tabla13456[[#This Row],[Precio Unitario 2023]]*1.03</f>
        <v>0</v>
      </c>
      <c r="Q18" s="28"/>
      <c r="R18" s="28">
        <f>+Tabla13456[[#This Row],[Cantidad 2024]]*Tabla13456[[#This Row],[Precio Unitario 2024]]</f>
        <v>0</v>
      </c>
      <c r="S18" s="29">
        <f>+Tabla13456[[#This Row],[Total 2022]]+Tabla13456[[#This Row],[Total 2021]]+Tabla13456[[#This Row],[Total 2020]]+Tabla13456[[#This Row],[Total 2023]]+Tabla13456[[#This Row],[Total 2024]]</f>
        <v>0</v>
      </c>
    </row>
    <row r="19" spans="1:268">
      <c r="A19" s="16" t="s">
        <v>15</v>
      </c>
      <c r="B19" s="17"/>
      <c r="C19" s="17"/>
      <c r="D19" s="19"/>
      <c r="E19" s="19"/>
      <c r="F19" s="22">
        <f>SUM(F3:F18)</f>
        <v>0</v>
      </c>
      <c r="G19" s="19"/>
      <c r="H19" s="19"/>
      <c r="I19" s="22">
        <f>SUM(I3:I18)</f>
        <v>0</v>
      </c>
      <c r="J19" s="19"/>
      <c r="K19" s="19"/>
      <c r="L19" s="22">
        <f>SUM(L3:L18)</f>
        <v>0</v>
      </c>
      <c r="M19" s="19"/>
      <c r="N19" s="19"/>
      <c r="O19" s="22">
        <f>SUM(O3:O18)</f>
        <v>0</v>
      </c>
      <c r="P19" s="19"/>
      <c r="Q19" s="19"/>
      <c r="R19" s="22">
        <f>SUM(R3:R18)</f>
        <v>0</v>
      </c>
      <c r="S19" s="30">
        <f>SUBTOTAL(109,S3:S18)</f>
        <v>0</v>
      </c>
    </row>
    <row r="20" spans="1:268" s="42" customFormat="1">
      <c r="A20" s="39"/>
      <c r="B20" s="39"/>
      <c r="C20" s="39"/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</row>
    <row r="21" spans="1:268" s="42" customFormat="1" ht="12.75" customHeight="1">
      <c r="A21" s="43" t="s">
        <v>17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</row>
    <row r="22" spans="1:268" s="42" customFormat="1" ht="12.75" customHeight="1">
      <c r="A22" s="43" t="s">
        <v>27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</row>
    <row r="23" spans="1:268" s="42" customFormat="1" ht="12.75" customHeight="1">
      <c r="A23" s="43" t="s">
        <v>18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</row>
    <row r="24" spans="1:268" ht="12.75" customHeight="1">
      <c r="A24" s="32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1">
    <mergeCell ref="A1:S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I8" sqref="I8"/>
    </sheetView>
  </sheetViews>
  <sheetFormatPr baseColWidth="10" defaultRowHeight="12.75"/>
  <cols>
    <col min="1" max="1" width="37.28515625" customWidth="1"/>
    <col min="2" max="6" width="9" customWidth="1"/>
    <col min="7" max="7" width="11.42578125" style="34"/>
  </cols>
  <sheetData>
    <row r="1" spans="1:7">
      <c r="A1" s="2" t="s">
        <v>16</v>
      </c>
      <c r="B1" s="38">
        <v>2020</v>
      </c>
      <c r="C1" s="38">
        <v>2021</v>
      </c>
      <c r="D1" s="38">
        <v>2022</v>
      </c>
      <c r="E1" s="38">
        <v>2023</v>
      </c>
      <c r="F1" s="38">
        <v>2024</v>
      </c>
      <c r="G1" s="33" t="s">
        <v>2</v>
      </c>
    </row>
    <row r="2" spans="1:7">
      <c r="A2" s="1" t="s">
        <v>3</v>
      </c>
      <c r="B2" s="35">
        <f>+'Laborartorio Clínico'!F19</f>
        <v>0</v>
      </c>
      <c r="C2" s="35">
        <f>'Laborartorio Clínico'!I19</f>
        <v>0</v>
      </c>
      <c r="D2" s="35">
        <f>+'Laborartorio Clínico'!L19</f>
        <v>0</v>
      </c>
      <c r="E2" s="35">
        <f>+'Laborartorio Clínico'!O19</f>
        <v>0</v>
      </c>
      <c r="F2" s="35">
        <f>+'Laborartorio Clínico'!R19</f>
        <v>0</v>
      </c>
      <c r="G2" s="36">
        <f>SUM(B2:F2)</f>
        <v>0</v>
      </c>
    </row>
    <row r="3" spans="1:7">
      <c r="A3" s="1" t="s">
        <v>23</v>
      </c>
      <c r="B3" s="35">
        <f>+Imagenología!F19</f>
        <v>0</v>
      </c>
      <c r="C3" s="35">
        <f>+Imagenología!I19</f>
        <v>0</v>
      </c>
      <c r="D3" s="35">
        <f>+Imagenología!L19</f>
        <v>0</v>
      </c>
      <c r="E3" s="35">
        <f>+Imagenología!O19</f>
        <v>0</v>
      </c>
      <c r="F3" s="35">
        <f>+Imagenología!R19</f>
        <v>0</v>
      </c>
      <c r="G3" s="36">
        <f>SUM(B3:F3)</f>
        <v>0</v>
      </c>
    </row>
    <row r="4" spans="1:7">
      <c r="A4" s="1" t="s">
        <v>24</v>
      </c>
      <c r="B4" s="35">
        <f>+Farmacia!F19</f>
        <v>0</v>
      </c>
      <c r="C4" s="35">
        <f>+Farmacia!I19</f>
        <v>0</v>
      </c>
      <c r="D4" s="35">
        <f>+Farmacia!L19</f>
        <v>0</v>
      </c>
      <c r="E4" s="35">
        <f>+Farmacia!O19</f>
        <v>0</v>
      </c>
      <c r="F4" s="35">
        <f>+Farmacia!R19</f>
        <v>0</v>
      </c>
      <c r="G4" s="36">
        <f>SUM(B4:F4)</f>
        <v>0</v>
      </c>
    </row>
    <row r="5" spans="1:7">
      <c r="A5" s="1" t="s">
        <v>0</v>
      </c>
      <c r="B5" s="35">
        <f>+Procedimientos!F19</f>
        <v>0</v>
      </c>
      <c r="C5" s="35">
        <f>+Procedimientos!I19</f>
        <v>0</v>
      </c>
      <c r="D5" s="35">
        <f>+Procedimientos!L19</f>
        <v>0</v>
      </c>
      <c r="E5" s="35">
        <f>+Procedimientos!O19</f>
        <v>0</v>
      </c>
      <c r="F5" s="35">
        <f>+Procedimientos!R19</f>
        <v>0</v>
      </c>
      <c r="G5" s="36">
        <f>SUM(B5:F5)</f>
        <v>0</v>
      </c>
    </row>
    <row r="6" spans="1:7">
      <c r="A6" s="1" t="s">
        <v>26</v>
      </c>
      <c r="B6" s="35">
        <f>+'Otro servicio'!F19</f>
        <v>0</v>
      </c>
      <c r="C6" s="35">
        <f>+'Otro servicio'!I19</f>
        <v>0</v>
      </c>
      <c r="D6" s="35">
        <f>+'Otro servicio'!L19</f>
        <v>0</v>
      </c>
      <c r="E6" s="35">
        <f>+'Otro servicio'!O19</f>
        <v>0</v>
      </c>
      <c r="F6" s="35">
        <f>+'Otro servicio'!R19</f>
        <v>0</v>
      </c>
      <c r="G6" s="36">
        <f>SUM(B6:F6)</f>
        <v>0</v>
      </c>
    </row>
    <row r="7" spans="1:7">
      <c r="A7" s="3" t="s">
        <v>4</v>
      </c>
      <c r="B7" s="37">
        <f>SUM(B2:B6)</f>
        <v>0</v>
      </c>
      <c r="C7" s="37">
        <f t="shared" ref="C7:F7" si="0">SUM(C2:C6)</f>
        <v>0</v>
      </c>
      <c r="D7" s="37">
        <f t="shared" si="0"/>
        <v>0</v>
      </c>
      <c r="E7" s="37">
        <f t="shared" si="0"/>
        <v>0</v>
      </c>
      <c r="F7" s="37">
        <f t="shared" si="0"/>
        <v>0</v>
      </c>
      <c r="G7" s="37">
        <f>SUM(G2:G6)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Laborartorio Clínico</vt:lpstr>
      <vt:lpstr>Imagenología</vt:lpstr>
      <vt:lpstr>Farmacia</vt:lpstr>
      <vt:lpstr>Procedimientos</vt:lpstr>
      <vt:lpstr>Otro servicio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Olivera</dc:creator>
  <cp:lastModifiedBy>Claudia Huerta Calderón</cp:lastModifiedBy>
  <dcterms:created xsi:type="dcterms:W3CDTF">2018-01-04T21:32:48Z</dcterms:created>
  <dcterms:modified xsi:type="dcterms:W3CDTF">2020-01-22T20:32:09Z</dcterms:modified>
</cp:coreProperties>
</file>